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lianavg\Desktop\TRABAJANDO___ANDO\ESCALAFON\"/>
    </mc:Choice>
  </mc:AlternateContent>
  <bookViews>
    <workbookView xWindow="0" yWindow="0" windowWidth="20490" windowHeight="7605" tabRatio="855"/>
  </bookViews>
  <sheets>
    <sheet name="1_Formación" sheetId="1" r:id="rId1"/>
    <sheet name="2_Nuevo conocimiento" sheetId="2" r:id="rId2"/>
    <sheet name="3_Innovación" sheetId="3" r:id="rId3"/>
    <sheet name="4_Divulgación" sheetId="4" r:id="rId4"/>
    <sheet name="5_Formación Complementaria" sheetId="7" r:id="rId5"/>
    <sheet name="6_Inglés" sheetId="8" r:id="rId6"/>
    <sheet name="Ficha análisis histórico" sheetId="6" r:id="rId7"/>
    <sheet name="Criterios_Nuevo2020" sheetId="9" r:id="rId8"/>
  </sheets>
  <definedNames>
    <definedName name="_xlnm.Print_Area" localSheetId="6">'Ficha análisis histórico'!$A$1:$AZ$105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0" i="6" l="1"/>
  <c r="C99" i="6"/>
  <c r="C98" i="6"/>
  <c r="C97" i="6"/>
  <c r="C96" i="6" s="1"/>
  <c r="C95" i="6"/>
  <c r="C94" i="6"/>
  <c r="BO154" i="6" l="1"/>
  <c r="E60" i="9" l="1"/>
  <c r="E59" i="9"/>
  <c r="E58" i="9"/>
  <c r="E57" i="9"/>
  <c r="E56" i="9"/>
  <c r="E55" i="9"/>
  <c r="E54" i="9"/>
  <c r="E53" i="9"/>
  <c r="E52" i="9"/>
  <c r="E51" i="9"/>
  <c r="E50" i="9"/>
  <c r="E49" i="9"/>
  <c r="E48" i="9"/>
  <c r="B48" i="9"/>
  <c r="E47" i="9"/>
  <c r="B47" i="9"/>
  <c r="E46" i="9"/>
  <c r="B46" i="9"/>
  <c r="B49" i="9" s="1"/>
  <c r="B50" i="9" s="1"/>
  <c r="E45" i="9"/>
  <c r="E44" i="9"/>
  <c r="E43" i="9"/>
  <c r="E42" i="9"/>
  <c r="E41" i="9"/>
  <c r="E40" i="9"/>
  <c r="E39" i="9"/>
  <c r="E38" i="9"/>
  <c r="E37" i="9"/>
  <c r="E36" i="9"/>
  <c r="E35" i="9"/>
  <c r="B35" i="9"/>
  <c r="E34" i="9"/>
  <c r="E33" i="9"/>
  <c r="E32" i="9"/>
  <c r="B32" i="9"/>
  <c r="E31" i="9"/>
  <c r="B31" i="9"/>
  <c r="E30" i="9"/>
  <c r="B30" i="9"/>
  <c r="E29" i="9"/>
  <c r="E28" i="9"/>
  <c r="E27" i="9"/>
  <c r="B27" i="9"/>
  <c r="E26" i="9"/>
  <c r="B26" i="9"/>
  <c r="E25" i="9"/>
  <c r="B25" i="9"/>
  <c r="E24" i="9"/>
  <c r="E23" i="9"/>
  <c r="B23" i="9"/>
  <c r="E22" i="9"/>
  <c r="B22" i="9"/>
  <c r="E21" i="9"/>
  <c r="B21" i="9"/>
  <c r="E20" i="9"/>
  <c r="E19" i="9"/>
  <c r="E18" i="9"/>
  <c r="E17" i="9"/>
  <c r="E16" i="9"/>
  <c r="E15" i="9"/>
  <c r="B15" i="9"/>
  <c r="E14" i="9"/>
  <c r="E13" i="9"/>
  <c r="E12" i="9"/>
  <c r="E11" i="9"/>
  <c r="B11" i="9"/>
  <c r="E10" i="9"/>
  <c r="E9" i="9"/>
  <c r="E8" i="9"/>
  <c r="B8" i="9"/>
  <c r="E7" i="9"/>
  <c r="E6" i="9"/>
  <c r="B6" i="9"/>
  <c r="E5" i="9"/>
  <c r="E4" i="9"/>
  <c r="B4" i="9"/>
  <c r="E3" i="9"/>
  <c r="E2" i="9"/>
  <c r="Y154" i="6" l="1"/>
  <c r="AC154" i="6"/>
  <c r="W154" i="6"/>
  <c r="G154" i="6"/>
  <c r="N154" i="6"/>
  <c r="AK154" i="6" l="1"/>
  <c r="AG154" i="6"/>
  <c r="S34" i="6"/>
  <c r="O97" i="6"/>
  <c r="AL154" i="6"/>
  <c r="AH154" i="6"/>
  <c r="AD154" i="6"/>
  <c r="Z154" i="6"/>
  <c r="BJ154" i="6"/>
  <c r="BH154" i="6"/>
  <c r="BF154" i="6"/>
  <c r="BB154" i="6"/>
  <c r="AZ154" i="6"/>
  <c r="AX154" i="6"/>
  <c r="AN154" i="6"/>
  <c r="AJ154" i="6"/>
  <c r="AF154" i="6"/>
  <c r="AB154" i="6"/>
  <c r="X154" i="6"/>
  <c r="BK154" i="6"/>
  <c r="BT154" i="6"/>
  <c r="P154" i="6"/>
  <c r="AM154" i="6"/>
  <c r="AI154" i="6"/>
  <c r="AE154" i="6"/>
  <c r="AA154" i="6"/>
  <c r="BL154" i="6"/>
  <c r="BI154" i="6"/>
  <c r="BG154" i="6"/>
  <c r="BE154" i="6"/>
  <c r="BC154" i="6"/>
  <c r="BA154" i="6"/>
  <c r="AY154" i="6"/>
  <c r="H154" i="6"/>
  <c r="M154" i="6"/>
  <c r="S12" i="6"/>
  <c r="K154" i="6"/>
  <c r="J154" i="6"/>
  <c r="I154" i="6"/>
  <c r="T154" i="6"/>
  <c r="S154" i="6"/>
  <c r="R154" i="6"/>
  <c r="AT154" i="6"/>
  <c r="AU154" i="6"/>
  <c r="AS154" i="6"/>
  <c r="AR154" i="6"/>
  <c r="AQ154" i="6"/>
  <c r="S59" i="6"/>
  <c r="E97" i="6"/>
  <c r="E98" i="6"/>
  <c r="E99" i="6"/>
  <c r="E95" i="6"/>
  <c r="BD154" i="6" l="1"/>
  <c r="AW154" i="6"/>
  <c r="BM154" i="6" s="1"/>
  <c r="S71" i="6"/>
  <c r="B96" i="6" s="1"/>
  <c r="AO154" i="6"/>
  <c r="AP154" i="6" s="1"/>
  <c r="O100" i="6"/>
  <c r="Q154" i="6"/>
  <c r="V154" i="6" s="1"/>
  <c r="BS154" i="6"/>
  <c r="BR154" i="6"/>
  <c r="F154" i="6"/>
  <c r="L154" i="6"/>
  <c r="B95" i="6"/>
  <c r="AV154" i="6"/>
  <c r="B97" i="6"/>
  <c r="E96" i="6"/>
  <c r="E94" i="6"/>
  <c r="BU154" i="6" l="1"/>
  <c r="B94" i="6"/>
  <c r="B100" i="6" s="1"/>
  <c r="O154" i="6"/>
  <c r="U154" i="6" s="1"/>
  <c r="BN154" i="6" s="1"/>
  <c r="E100" i="6"/>
  <c r="B8" i="6" l="1"/>
  <c r="B7" i="6"/>
  <c r="B6" i="6"/>
  <c r="E154" i="6" s="1"/>
  <c r="B5" i="6"/>
  <c r="G98" i="6" l="1"/>
  <c r="I98" i="6"/>
  <c r="M98" i="6"/>
  <c r="I97" i="6"/>
  <c r="G94" i="6" l="1"/>
  <c r="K98" i="6"/>
  <c r="O95" i="6"/>
  <c r="G99" i="6"/>
  <c r="K97" i="6"/>
  <c r="G97" i="6"/>
  <c r="M99" i="6"/>
  <c r="I99" i="6"/>
  <c r="M97" i="6"/>
  <c r="I95" i="6"/>
  <c r="M95" i="6"/>
  <c r="U100" i="6"/>
  <c r="AI100" i="6"/>
  <c r="BC100" i="6"/>
  <c r="BA100" i="6"/>
  <c r="BS100" i="6"/>
  <c r="BO100" i="6"/>
  <c r="AK100" i="6"/>
  <c r="I94" i="6"/>
  <c r="CC100" i="6"/>
  <c r="AM100" i="6"/>
  <c r="AC100" i="6"/>
  <c r="CO100" i="6"/>
  <c r="BU100" i="6"/>
  <c r="AQ100" i="6"/>
  <c r="AU100" i="6"/>
  <c r="CA100" i="6"/>
  <c r="BK100" i="6"/>
  <c r="BI100" i="6"/>
  <c r="AY100" i="6"/>
  <c r="CM100" i="6"/>
  <c r="K95" i="6"/>
  <c r="BY100" i="6"/>
  <c r="AS100" i="6"/>
  <c r="K94" i="6"/>
  <c r="AO100" i="6"/>
  <c r="BM100" i="6"/>
  <c r="CI100" i="6"/>
  <c r="I100" i="6"/>
  <c r="CE100" i="6"/>
  <c r="AG100" i="6"/>
  <c r="BE100" i="6"/>
  <c r="CG100" i="6"/>
  <c r="BQ100" i="6"/>
  <c r="BG100" i="6"/>
  <c r="BW100" i="6"/>
  <c r="CK100" i="6"/>
  <c r="AW100" i="6"/>
  <c r="W100" i="6"/>
  <c r="K100" i="6"/>
  <c r="K99" i="6"/>
  <c r="AE100" i="6"/>
  <c r="Y100" i="6"/>
  <c r="AA100" i="6"/>
  <c r="B98" i="6"/>
  <c r="G95" i="6"/>
  <c r="BV154" i="6" s="1"/>
  <c r="G100" i="6"/>
  <c r="M94" i="6"/>
  <c r="M100" i="6"/>
  <c r="B99" i="6"/>
  <c r="O98" i="6"/>
  <c r="O99" i="6"/>
  <c r="I96" i="6"/>
  <c r="BQ154" i="6" l="1"/>
  <c r="K96" i="6"/>
  <c r="O96" i="6"/>
  <c r="G96" i="6"/>
  <c r="M96" i="6"/>
  <c r="Q100" i="6"/>
  <c r="S100" i="6"/>
  <c r="O94" i="6"/>
  <c r="B9" i="4"/>
  <c r="B8" i="4"/>
  <c r="B7" i="4"/>
  <c r="B6" i="4"/>
  <c r="B9" i="3"/>
  <c r="B8" i="3"/>
  <c r="B7" i="3"/>
  <c r="B6" i="3"/>
  <c r="B9" i="2"/>
  <c r="B8" i="2"/>
  <c r="B7" i="2"/>
  <c r="B6" i="2"/>
</calcChain>
</file>

<file path=xl/comments1.xml><?xml version="1.0" encoding="utf-8"?>
<comments xmlns="http://schemas.openxmlformats.org/spreadsheetml/2006/main">
  <authors>
    <author>elianavg</author>
  </authors>
  <commentList>
    <comment ref="A30" authorId="0" shapeId="0">
      <text>
        <r>
          <rPr>
            <b/>
            <sz val="9"/>
            <color indexed="81"/>
            <rFont val="Tahoma"/>
            <family val="2"/>
          </rPr>
          <t>Consultar condiciones que debe cumplir a partir de p193 en https://minciencias.gov.co/sites/default/files/upload/convocatoria/4._anexo_1._documento_conceptual_del_modelo_de_reconocimiento_y_medicion_de_grupos_de_investigacion_2018.pdf</t>
        </r>
        <r>
          <rPr>
            <sz val="9"/>
            <color indexed="81"/>
            <rFont val="Tahoma"/>
            <family val="2"/>
          </rPr>
          <t xml:space="preserve">
</t>
        </r>
      </text>
    </comment>
  </commentList>
</comments>
</file>

<file path=xl/sharedStrings.xml><?xml version="1.0" encoding="utf-8"?>
<sst xmlns="http://schemas.openxmlformats.org/spreadsheetml/2006/main" count="613" uniqueCount="224">
  <si>
    <t>Apellidos y nombres:</t>
  </si>
  <si>
    <t>ID:</t>
  </si>
  <si>
    <t>HISTÓRICO PRODUCCIÓN</t>
  </si>
  <si>
    <t>Año obtención título pregrado:</t>
  </si>
  <si>
    <t>Mes obtención título pregrado:</t>
  </si>
  <si>
    <t>Título producto</t>
  </si>
  <si>
    <t>ISSN/ISBN</t>
  </si>
  <si>
    <t># autores</t>
  </si>
  <si>
    <t>Año publicación</t>
  </si>
  <si>
    <t>Semestre publicación (1 ó 2)</t>
  </si>
  <si>
    <t xml:space="preserve">Encargo administrativo académico o empresarial </t>
  </si>
  <si>
    <t>Por semestre de tiempo completo y buena evaluación. Se incluyen en este concepto los directores de programa y encargos administrativo, temporales asignados por la Rectoría. Cargos directivos en sector empresarial.</t>
  </si>
  <si>
    <t>Dirección de tesis de doctorado</t>
  </si>
  <si>
    <t>Descripción</t>
  </si>
  <si>
    <t>Dirección de trabajos de grado de maestría de investigación</t>
  </si>
  <si>
    <t>Dirección de trabajos de grado de maestría de profundización</t>
  </si>
  <si>
    <t>Tutor de investigación</t>
  </si>
  <si>
    <t>Descripción, incluyendo tutoriado, tiempo de participación bajo este rol. Identificación de entidades participantes en le proyecto si no es un proyecto con EIA</t>
  </si>
  <si>
    <t>Descripción, incluyendo tutoriado, programa,  institución, año de grado. Indicar si obtuvo algún reconocimiento</t>
  </si>
  <si>
    <t xml:space="preserve">Año publicación </t>
  </si>
  <si>
    <t>Dirección de trabajo de grado de pregrado</t>
  </si>
  <si>
    <t>Descripción, incluyendo tutoriado, programa,  institución, año de grado. Indicar si obtuvo reconocimiento</t>
  </si>
  <si>
    <t>Coordinación de semilleros de investigación</t>
  </si>
  <si>
    <t>Descripción, incluyendo institución si es externa</t>
  </si>
  <si>
    <t>No se tienen en cuenta cursos de extensión</t>
  </si>
  <si>
    <t># créditos</t>
  </si>
  <si>
    <t>Nombre del curso</t>
  </si>
  <si>
    <t>Dirección grupo de investigación</t>
  </si>
  <si>
    <t>Por semestre</t>
  </si>
  <si>
    <t>Nombre del grupo</t>
  </si>
  <si>
    <t>Descripción, incluyendo institución si es externa y código Colciencias</t>
  </si>
  <si>
    <t>Estudios doctorales</t>
  </si>
  <si>
    <t>Programa</t>
  </si>
  <si>
    <t>Descripción, incluyendo institución, semestre cursado</t>
  </si>
  <si>
    <t>Descripción, incluyendo institución si es externa, programa académico y si se dictó en un idioma diferente al español</t>
  </si>
  <si>
    <t>Productos del grupo Nuevo Conocimiento (NC)</t>
  </si>
  <si>
    <t>Productos del grupo Formación (F)</t>
  </si>
  <si>
    <t>Patente</t>
  </si>
  <si>
    <t>Libro de investigación o Capítulo de libro de investigación</t>
  </si>
  <si>
    <t>Artículo en revista categoría Q1</t>
  </si>
  <si>
    <r>
      <t xml:space="preserve">Cuartiles de índices bibliográficos ISI o SCOPUS (en </t>
    </r>
    <r>
      <rPr>
        <u/>
        <sz val="8"/>
        <color rgb="FF000000"/>
        <rFont val="Arial"/>
        <family val="2"/>
      </rPr>
      <t>https://bit.ly/2O8HgQX</t>
    </r>
    <r>
      <rPr>
        <sz val="8"/>
        <color rgb="FF000000"/>
        <rFont val="Arial"/>
        <family val="2"/>
      </rPr>
      <t xml:space="preserve"> puede revisar si la revista se encontraba indexada en SCOPUS en el año de publicación de su artículo y en cuál cuartil de acuerdo con la categoría temática en la que se enmarcó el contenido del manuscrito). </t>
    </r>
  </si>
  <si>
    <t>Indicar la etapa del proceso en la que se encuentra (a partir de sometida a evaluación en oficina de patentes)</t>
  </si>
  <si>
    <t>Modelo de utilidad</t>
  </si>
  <si>
    <t>Artículo en revista categoría Q2</t>
  </si>
  <si>
    <t>Artículo en revista categoría Q3</t>
  </si>
  <si>
    <t>Artículo en revista categoría Q4</t>
  </si>
  <si>
    <t>Artículo en revistas científicas indexadas en categorías inferiores (D)</t>
  </si>
  <si>
    <r>
      <t xml:space="preserve">Si la revista no está en índices bibliográficos ISI o SCOPUS, consultar en Publindex </t>
    </r>
    <r>
      <rPr>
        <u/>
        <sz val="8"/>
        <color rgb="FF000000"/>
        <rFont val="Arial"/>
        <family val="2"/>
      </rPr>
      <t>https://bit.ly/2NnnSdr</t>
    </r>
    <r>
      <rPr>
        <sz val="8"/>
        <color rgb="FF000000"/>
        <rFont val="Arial"/>
        <family val="2"/>
      </rPr>
      <t xml:space="preserve"> si la revista estuvo indexada (nacional) u homologada (internacional) por ellos en el año de publicación de su artículo. Si está, ubica su producto en este subtipo.</t>
    </r>
  </si>
  <si>
    <t>Indicar la etapa del proceso en la que se encuentra (a partir de sometida a evaluación en oficina de patentes). Indicar también si el por vía tradicional o vía PCT.</t>
  </si>
  <si>
    <t>Productos del grupo Innovación (INN)</t>
  </si>
  <si>
    <t>Spin off que se fundamenta en tecnología desarrollada con la participación como investigador</t>
  </si>
  <si>
    <t>La existencia se verifica con certificado de Cámara de comercio, NIT o código de registro tributario de la empresa que surgió con base en una investigación y desarrollo tecnológico en la que una IES o empresa tuvo participación.</t>
  </si>
  <si>
    <t>Año publicación
sometim.</t>
  </si>
  <si>
    <t>Consultorías científico-tecnológicas. Productos empresariales (secreto empresarial, innovaciones en la gestión empresarial, soluciones empresariales certificadas que no llevan a patente u otro tipo de protección y en general productos fruto de proyectos con la empresa).</t>
  </si>
  <si>
    <t>Se debe indicar en descripción: 
Rango del monto del proyecto (hasta 500 smmlv  o más de 500 smmlv)
Rol en el que participó el profesor (Investigador principal o director, coinvestigador)</t>
  </si>
  <si>
    <t>Software funcional registrado a partir de un proyecto de investigación</t>
  </si>
  <si>
    <t>Prototipo industrial</t>
  </si>
  <si>
    <t>Regulaciones, normas, reglamentos y legislaciones</t>
  </si>
  <si>
    <t>Evidencia participación del profesor en la construcción del documento que es regulación, norma, reglamento o legislación</t>
  </si>
  <si>
    <t>Productos del grupo Divulgación (DI)</t>
  </si>
  <si>
    <t>Son las publicaciones que demuestran, además de servir como guías, conceptualización teórica robusta, reflexiones en el campo de la ciencia tratada, metodologías y conclusiones</t>
  </si>
  <si>
    <t>Son los capítulos de autoría declarada dentro de un libro por parte del autor, que cumplen con las pautas de las publicaciones donde se suscriben con una conceptualización teórica robusta, reflexiones en el campo de la ciencia tratada, metodologías y conclusiones.</t>
  </si>
  <si>
    <t>Artículo en revistas no indexadas</t>
  </si>
  <si>
    <t xml:space="preserve">Recursos educativos digitales </t>
  </si>
  <si>
    <t xml:space="preserve">Artefacto de laboratorio </t>
  </si>
  <si>
    <t>Material de un curso nuevo o diseño de un curso de Educación Continua</t>
  </si>
  <si>
    <t>Informes finales de proyectos de investigación publicados en repositorios institucionales</t>
  </si>
  <si>
    <t>Working papers</t>
  </si>
  <si>
    <t>Publicado en repositorio institucional o en un sitio “arbitrado”. Incluye protocolos de laboratorio y modelos y metodologías en evaluación, muestra lo que un grupo “sabe”, de manera más visible que los informes completos.</t>
  </si>
  <si>
    <t>Artículos en prensa</t>
  </si>
  <si>
    <t>Sólo columnas de opinión</t>
  </si>
  <si>
    <t>Ponencia en eventos de reconocido respaldo</t>
  </si>
  <si>
    <t>Crédito en docencia directa (pregrado o postgrado, con EIA u otras IES)</t>
  </si>
  <si>
    <t>Tipo de publicación</t>
  </si>
  <si>
    <t>Dirección de trabajo de grado de pregrado (aprobado)</t>
  </si>
  <si>
    <t>Puntaje</t>
  </si>
  <si>
    <t>Tipo de producto</t>
  </si>
  <si>
    <t>F</t>
  </si>
  <si>
    <t>Dirección de tesis de doctorado (con reconocimiento)</t>
  </si>
  <si>
    <t>Dirección de tesis de doctorado (aprobada)</t>
  </si>
  <si>
    <t>Dirección de trabajos de grado de maestría de investigación (con reconocimiento)</t>
  </si>
  <si>
    <t>Dirección de trabajos de grado de maestría de investigación (aprobado)</t>
  </si>
  <si>
    <t>Dirección de trabajos de grado de maestría de profundización (con reconocimiento)</t>
  </si>
  <si>
    <t>Dirección de trabajos de grado de maestría de profundización (aprobado)</t>
  </si>
  <si>
    <t>Tutor de investigación (se aplica por proyecto que tenga jóvenes investigadores o profesores en entrenamiento o auxiliares en formación)</t>
  </si>
  <si>
    <t>Dirección de trabajo de grado de pregrado (con reconocimiento)</t>
  </si>
  <si>
    <t>Coordinación de semilleros de investigación (registrados debidamente en Investigación, por semestre, con consideraciones específicas que deben cumplir)</t>
  </si>
  <si>
    <t>Coordinación académica</t>
  </si>
  <si>
    <t>Direción Grupo de investigación</t>
  </si>
  <si>
    <t>Estudios doctorales (Por semestre. Máximo por 4 años (8 semestres continuos))</t>
  </si>
  <si>
    <t>Patente (100%: Otorgada con contrato)</t>
  </si>
  <si>
    <t>TOP</t>
  </si>
  <si>
    <t>Patente (80%: examen favorable con contrato)</t>
  </si>
  <si>
    <t>Patente (65%: otorgado sin contrato)</t>
  </si>
  <si>
    <t>Patente (50%: examen favorable sin contrato)</t>
  </si>
  <si>
    <t>Libros de investigación (100%: tipo A)</t>
  </si>
  <si>
    <t>Libros de investigación (75%: tipo B)</t>
  </si>
  <si>
    <t>Capítulo de Libro de investigación (tipo A)</t>
  </si>
  <si>
    <t>Capítulo de Libro de investigación (tipo B)</t>
  </si>
  <si>
    <t>Artículos en revistas máxima categoría Q1  (A1)</t>
  </si>
  <si>
    <t>Modelo de utilidad  (100%: Otorgada con contrato)</t>
  </si>
  <si>
    <t>Modelo de utilidad (80%: examen favorable con contrato)</t>
  </si>
  <si>
    <t>Modelo de utilidad (65%: otorgado sin contrato)</t>
  </si>
  <si>
    <t>Modelo de utilidad (50%: examen favorable sin contrato)</t>
  </si>
  <si>
    <t>Artículos en revistas máxima categoría Q2  (A2)</t>
  </si>
  <si>
    <t>Certificado de obtención de variedades vegetales o animales  (100%: con contrato de comercialización)</t>
  </si>
  <si>
    <t>NC</t>
  </si>
  <si>
    <t>Certificado de obtención de variedades vegetales o animales con contrato de comercialización (75%: sin contrato de comercialización)</t>
  </si>
  <si>
    <t>Artículos en revistas máxima categoría Q3 (B)</t>
  </si>
  <si>
    <t>Artículos en revistas máxima categoría Q4    (C )</t>
  </si>
  <si>
    <t>Artículos en revistas científicas indexadas en categorías inferiores (D)</t>
  </si>
  <si>
    <t>INN</t>
  </si>
  <si>
    <t>Prototipo Industrial</t>
  </si>
  <si>
    <t>Libros de texto académico o de divulgación</t>
  </si>
  <si>
    <t>Capítulo de Libro de texto académico o de divulgación</t>
  </si>
  <si>
    <t>Libro Informativo (Son los libros que cuentan con la capacidad creativa del autor, pero tienen cierto rigor científico)</t>
  </si>
  <si>
    <t>DI</t>
  </si>
  <si>
    <t>Literatura (Son los libros que cuentan con la capacidad creativa del autor)</t>
  </si>
  <si>
    <t>Guías de clase de un curso de 3 créditos</t>
  </si>
  <si>
    <t>Manual de laboratorio independiente de la guía de un curso. 100%:más de 7 prácticas</t>
  </si>
  <si>
    <t>Manual de laboratorio independiente de la guía de un curso. 75%: entre 5 y 7 prácticas</t>
  </si>
  <si>
    <t>Artículos en revistas no indexadas</t>
  </si>
  <si>
    <t>Objeto de aprendizaje</t>
  </si>
  <si>
    <t>Artefacto de laboratorio</t>
  </si>
  <si>
    <t>Ponencias en eventos de reconocido respaldo</t>
  </si>
  <si>
    <t>FICHA ANÁLISIS PROFESOR DE PLANTA</t>
  </si>
  <si>
    <t>Histórico de producción F, NC, INN, DI</t>
  </si>
  <si>
    <t xml:space="preserve">Productos del grupo Formación (F) </t>
  </si>
  <si>
    <t>Total para este grupo:</t>
  </si>
  <si>
    <t>Producto</t>
  </si>
  <si>
    <t>Puntaje grupo F:</t>
  </si>
  <si>
    <t>Puntaje sólo DD:</t>
  </si>
  <si>
    <t>Puntaje Producción NC,INN,DI:</t>
  </si>
  <si>
    <t>NC:</t>
  </si>
  <si>
    <t>INN:</t>
  </si>
  <si>
    <t>DI:</t>
  </si>
  <si>
    <t>Puntaje total:</t>
  </si>
  <si>
    <t># productos TOP:</t>
  </si>
  <si>
    <t># NC</t>
  </si>
  <si>
    <t># INN</t>
  </si>
  <si>
    <t># DI</t>
  </si>
  <si>
    <t>TOTAL GRUPO F</t>
  </si>
  <si>
    <t>TOTAL DD</t>
  </si>
  <si>
    <t>TOTAL GRUPO NC</t>
  </si>
  <si>
    <t>TOTAL GRUPO INN</t>
  </si>
  <si>
    <t>TOTAL GRUPO DI</t>
  </si>
  <si>
    <t>PUNTAJE TOTAL</t>
  </si>
  <si>
    <t># TOP</t>
  </si>
  <si>
    <t>NOMBRE DEL CURSO</t>
  </si>
  <si>
    <t xml:space="preserve">INSTITUCIÓN </t>
  </si>
  <si>
    <t xml:space="preserve">FECHA EJECUCIÓN </t>
  </si>
  <si>
    <t>DURACIÓN HORAS</t>
  </si>
  <si>
    <t xml:space="preserve">PUNTAJE </t>
  </si>
  <si>
    <t>NIVEL</t>
  </si>
  <si>
    <t>FECHA PRESENTACIÓN</t>
  </si>
  <si>
    <t>NOMBRE PRUEBA</t>
  </si>
  <si>
    <t>Cargo</t>
  </si>
  <si>
    <t xml:space="preserve">Año </t>
  </si>
  <si>
    <t>Administración académica</t>
  </si>
  <si>
    <t>Encargo administrativo empresarial</t>
  </si>
  <si>
    <t>Crédito en docencia directa (curso ofrecido en inglés)</t>
  </si>
  <si>
    <t>Liderazgo de grupo de investigación (Por semestre con GrupLAC actualizado)</t>
  </si>
  <si>
    <t>Estudios doctorales (Se otorga una vez obtenido el título convalidado en Colombia)</t>
  </si>
  <si>
    <t>Productos empresariales (secreto empresarial, innovaciones en la gestión empresarial, soluciones empresariales certificadas que no llevan a patente u otro tipo de protección y en general productos fruto de proyectos con la empresa)</t>
  </si>
  <si>
    <t>Asesorías y Consultorías técnico-científicas</t>
  </si>
  <si>
    <t>Libro de texto académico, de divulgación o informativo. Publicado con Fondo Editorial EIA</t>
  </si>
  <si>
    <t>Si es en Fondo EIA: Libro de texto académico, de divulgación o informativo. Por entrega de manuscrito completo: 50% del puntaje</t>
  </si>
  <si>
    <t xml:space="preserve">Capítulo de libro académico, de divulgación o informativo. </t>
  </si>
  <si>
    <t>Capítulo de libro académico, de divulgación o informativo. Publicado con Fondo Editorial EIA</t>
  </si>
  <si>
    <t>Si es en Fondo EIA: Capítulo de Libro de texto académico, de divulgación o informativo. Por entrega de manuscrito completo: 50% del puntaje</t>
  </si>
  <si>
    <t>Guías de clase</t>
  </si>
  <si>
    <t xml:space="preserve">Se asignan 2,5 puntos por crédito que cubra. Si es publicado por el Fondo Editorial de la EIA se asigna 20% más por crédito que cubra (3)
Se asigna con el producto entregado. Si es en Fondo editorial EIA se puede asignar parcialmente así:
-Por entrega de manuscrito completo evaluado previamente: 50% del puntaje
-Por publicación: completa 100% puntaje
</t>
  </si>
  <si>
    <t>Manual de laboratorio o de actividad práctica</t>
  </si>
  <si>
    <t xml:space="preserve">  - Si orienta mínimo 4 prácticas se otorga el 50% del puntaje 
-Si orienta 8 o más prácticas se otorga el 100% del puntaje
Se asigna con el producto entregado, si es en Fondo editorial EIA se puede asignar parcialmente así:
-Por entrega de manuscrito: 50% del puntaje
-Por publicación con el fondo editorial: completa el 100% del puntaje</t>
  </si>
  <si>
    <t>Artefacto de laboratorio instalado en la EIA</t>
  </si>
  <si>
    <t>Hasta 4 puntos, de acuerdo con la complejidad e impacto</t>
  </si>
  <si>
    <t>Aula digital</t>
  </si>
  <si>
    <t xml:space="preserve">3 por crédito.
 Para un aula digital de asignatura que articule materiales, mínimo 50% de autoría propia, con actividades con las que se logre el objetivo de aprendizaje propuesto. 
Para aula digital de competencias, temas institucionales o cursos de educación continua se realiza la equivalencia que corresponda con créditos. 
</t>
  </si>
  <si>
    <t>Objeto virtual de aprendizaje OVA</t>
  </si>
  <si>
    <t>1. Por OVA publicado en un repositorio de la institucional.</t>
  </si>
  <si>
    <t>Artículos en prensa, programas de radio, o programas de televisión (Se asigna el puntaje por cada 5 artículos o 200 minutos de programa de radio.Sólo columnas de opinión. Incluye programas de radio realizados por el profesor, en un medio de comunicación de reconocida difusión. No considera entrevistas)</t>
  </si>
  <si>
    <t>Libro de texto académico, de divulgación o informativo. Ya Publicado</t>
  </si>
  <si>
    <t>T20</t>
  </si>
  <si>
    <t>Apoyo académico a laboratorio o líder de competencia institucional</t>
  </si>
  <si>
    <t>no se divide y pasó a TOP</t>
  </si>
  <si>
    <t>no se divide</t>
  </si>
  <si>
    <t>Puntaje grupo F &lt; 5 años</t>
  </si>
  <si>
    <t># NC,INN,DI
&lt; 5 años</t>
  </si>
  <si>
    <t># NC,INN
&lt; 5 años</t>
  </si>
  <si>
    <t># TOP de NC,INN
&lt; 5 años</t>
  </si>
  <si>
    <t># DI
&lt; 5 años</t>
  </si>
  <si>
    <t>DD anual promedio reciente (5 años) (sólo nuevo)</t>
  </si>
  <si>
    <t>Link al CvLAC</t>
  </si>
  <si>
    <t>¿Tiene título de Maestría o Doctorado?</t>
  </si>
  <si>
    <t>Si ingresó este año a la institución:</t>
  </si>
  <si>
    <t>Se asigna untaje cuando se ha concluido y el tutoriado recibe el grado al que optó con este trabajo</t>
  </si>
  <si>
    <t>Se aplica por proyecto que tenga jóvenes investigadores o profesores en entrenamiento o profesores auxiliares vinculados.
(Participacón por al menos 6 meses y con dedicación mínima de medio tiempo)</t>
  </si>
  <si>
    <t>Registrados en la dirección de I+Di, o en el área que en la entidad externa lo certifique. Otorga puntos cada semestre que recibe certificación como coordinador.</t>
  </si>
  <si>
    <t>Registrar por semestre. Máximo por 4 años (8 semestres continuos)</t>
  </si>
  <si>
    <t>Debe aportar certificado emitido por la editorial en el que indique que es un libro producto de investigación, que tuvo proceso de evaluación por pares técnicos y demás condiciones (ver comenario), o aportar documentación para que el Jefe del Fondo Editorial EIA realice la evauación y emita certificado correspondiente. En la columna de descripción incluya citaciones que el producto haya tenido en artículos de revistas especilizadas o en otros libros.</t>
  </si>
  <si>
    <t># registro</t>
  </si>
  <si>
    <t>Id. Norma</t>
  </si>
  <si>
    <t>Es el material escrito que orienta y apoya el trabajo del estudiante en el aula, cuenta con actividades prácticas o de reflexión que facilitan el aprendizaje y debe cumplir con los aspectos básicos para ser una guía. Debe estar publicada con proceso formal con Fondo Editorial.</t>
  </si>
  <si>
    <t>Es el material escrito que orienta y apoya el trabajo del estudiante para lograr el aprendizaje propuesto para una actividad de laboratorio o una actividad práctica en otros espacios y debe cubrir los aspectos básicos para ser un manual. Incluye manuales o tutoriales de un tema específico aplicable a cualquier asignatura. Debe estar publicada con proceso formal con Fondo Editorial.</t>
  </si>
  <si>
    <t>Es el diseño y construcción de un nuevo equipo de laboratorio previamente aprobado por el jefe de laboratorios y el profesor de apoyo académico correspondiente, que demuestre un valor agregado al trabajo del laboratorio. Debe incluir el manual de operación del equipo y debe haber sido utilizado con éxito al menos un semestre.</t>
  </si>
  <si>
    <t>Programas de radio o programas de televisión</t>
  </si>
  <si>
    <t xml:space="preserve">Para un aula digital de asignatura que articule materiales, mínimo 50% de autoría propia, con actividades con las que se logre el objetivo de aprendizaje propuesto. </t>
  </si>
  <si>
    <t>Por OVA publicado en un repositorio de la institucional.</t>
  </si>
  <si>
    <t>Descripción medio de publicación, url a sporte para verificación (o anexa copia)</t>
  </si>
  <si>
    <t>Libro de texto académico, de divulgación o informativo</t>
  </si>
  <si>
    <t>Capítulo de Texto Académico/Divulgación/Informativo</t>
  </si>
  <si>
    <t>Coordinación de área académica</t>
  </si>
  <si>
    <t>Por semestre con informe debidamente aprobado</t>
  </si>
  <si>
    <t>#radicación</t>
  </si>
  <si>
    <t>Certificado de obtención de variedades vegetales o animales</t>
  </si>
  <si>
    <t># certificado</t>
  </si>
  <si>
    <t>Descripción, url a sporte para verificación (o anexa copia)</t>
  </si>
  <si>
    <t>Obtenido en el marco de proyecto I+D+i formal, en Semillero de investigación o en actividad académica formal con estudiantes (p.e Proyecto de ingeniería). Indicar proyecto asociado, ubicación actual del prototipo y uso. Aportar fotos</t>
  </si>
  <si>
    <t>Comité Asuntos Profesorales</t>
  </si>
  <si>
    <t>ORCID:</t>
  </si>
  <si>
    <t>Para crearlo: https://orcid.org/signin</t>
  </si>
  <si>
    <t>ID / CC:</t>
  </si>
  <si>
    <t>Guía de clase de un curso</t>
  </si>
  <si>
    <t xml:space="preserve">Por favor diligenciar los datos de identificación a continuación y luego registrar cada uno de los productos logrados de acuerdo con las tipologías descritas: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</si>
</sst>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_(* #,##0.0_);_(* \(#,##0.0\);_(* &quot;-&quot;??_);_(@_)"/>
    <numFmt numFmtId="165" formatCode="_(* #,##0.0_);_(* \(#,##0.0\);_(* &quot;-&quot;?_);_(@_)"/>
    <numFmt numFmtId="166" formatCode="_(* #,##0_);_(* \(#,##0\);_(* &quot;-&quot;?_);_(@_)"/>
    <numFmt numFmtId="167" formatCode="_-* #,##0.0_-;\-* #,##0.0_-;_-* &quot;-&quot;??_-;_-@_-"/>
    <numFmt numFmtId="168" formatCode="_-* #,##0.00_-;\-* #,##0.00_-;_-* &quot;-&quot;_-;_-@_-"/>
  </numFmts>
  <fonts count="42" x14ac:knownFonts="1">
    <font>
      <sz val="11"/>
      <color theme="1"/>
      <name val="Calibri"/>
      <family val="2"/>
      <scheme val="minor"/>
    </font>
    <font>
      <sz val="10"/>
      <color theme="1"/>
      <name val="Arial"/>
      <family val="2"/>
    </font>
    <font>
      <b/>
      <sz val="10"/>
      <color theme="1"/>
      <name val="Arial"/>
      <family val="2"/>
    </font>
    <font>
      <b/>
      <sz val="11"/>
      <color theme="1"/>
      <name val="Arial"/>
      <family val="2"/>
    </font>
    <font>
      <b/>
      <sz val="8"/>
      <color theme="1"/>
      <name val="Arial"/>
      <family val="2"/>
    </font>
    <font>
      <sz val="8"/>
      <color theme="1"/>
      <name val="Arial"/>
      <family val="2"/>
    </font>
    <font>
      <b/>
      <u/>
      <sz val="10"/>
      <color theme="1"/>
      <name val="Arial"/>
      <family val="2"/>
    </font>
    <font>
      <sz val="8"/>
      <color rgb="FF000000"/>
      <name val="Arial"/>
      <family val="2"/>
    </font>
    <font>
      <b/>
      <sz val="10"/>
      <color rgb="FF319CB5"/>
      <name val="Arial"/>
      <family val="2"/>
    </font>
    <font>
      <u/>
      <sz val="8"/>
      <color rgb="FF000000"/>
      <name val="Arial"/>
      <family val="2"/>
    </font>
    <font>
      <b/>
      <sz val="10"/>
      <color theme="9"/>
      <name val="Arial"/>
      <family val="2"/>
    </font>
    <font>
      <sz val="9"/>
      <color rgb="FF4D4D4D"/>
      <name val="Trebuchet MS"/>
      <family val="2"/>
    </font>
    <font>
      <sz val="11"/>
      <color theme="1"/>
      <name val="Calibri"/>
      <family val="2"/>
      <scheme val="minor"/>
    </font>
    <font>
      <sz val="10"/>
      <name val="Arial"/>
      <family val="2"/>
    </font>
    <font>
      <b/>
      <sz val="10"/>
      <name val="Calibri"/>
      <family val="2"/>
      <scheme val="minor"/>
    </font>
    <font>
      <b/>
      <sz val="9"/>
      <color theme="1"/>
      <name val="Calibri"/>
      <family val="2"/>
      <scheme val="minor"/>
    </font>
    <font>
      <sz val="9"/>
      <name val="Calibri"/>
      <family val="2"/>
      <scheme val="minor"/>
    </font>
    <font>
      <sz val="9"/>
      <color theme="1"/>
      <name val="Calibri"/>
      <family val="2"/>
      <scheme val="minor"/>
    </font>
    <font>
      <sz val="8"/>
      <name val="Arial"/>
      <family val="2"/>
    </font>
    <font>
      <sz val="8"/>
      <color theme="1"/>
      <name val="Calibri"/>
      <family val="2"/>
      <scheme val="minor"/>
    </font>
    <font>
      <b/>
      <sz val="12"/>
      <color theme="1"/>
      <name val="Arial"/>
      <family val="2"/>
    </font>
    <font>
      <sz val="12"/>
      <color theme="1"/>
      <name val="Arial"/>
      <family val="2"/>
    </font>
    <font>
      <sz val="9"/>
      <color theme="1"/>
      <name val="Arial"/>
      <family val="2"/>
    </font>
    <font>
      <sz val="10"/>
      <color rgb="FF000000"/>
      <name val="Arial"/>
      <family val="2"/>
    </font>
    <font>
      <sz val="8"/>
      <name val="Arial Narrow"/>
      <family val="2"/>
    </font>
    <font>
      <b/>
      <i/>
      <u/>
      <sz val="10"/>
      <color theme="1" tint="0.499984740745262"/>
      <name val="Arial"/>
      <family val="2"/>
    </font>
    <font>
      <sz val="7"/>
      <color theme="1"/>
      <name val="Calibri"/>
      <family val="2"/>
      <scheme val="minor"/>
    </font>
    <font>
      <b/>
      <sz val="8"/>
      <color theme="1"/>
      <name val="Calibri"/>
      <family val="2"/>
      <scheme val="minor"/>
    </font>
    <font>
      <sz val="12"/>
      <color theme="1"/>
      <name val="Times New Roman"/>
      <family val="1"/>
    </font>
    <font>
      <sz val="10"/>
      <name val="Calibri"/>
      <family val="2"/>
      <scheme val="minor"/>
    </font>
    <font>
      <sz val="10"/>
      <color theme="1"/>
      <name val="Calibri"/>
      <family val="2"/>
      <scheme val="minor"/>
    </font>
    <font>
      <b/>
      <sz val="11"/>
      <color theme="1"/>
      <name val="Calibri"/>
      <family val="2"/>
      <scheme val="minor"/>
    </font>
    <font>
      <sz val="11"/>
      <name val="Calibri"/>
      <family val="2"/>
      <scheme val="minor"/>
    </font>
    <font>
      <b/>
      <sz val="11"/>
      <name val="Calibri"/>
      <family val="2"/>
    </font>
    <font>
      <sz val="11"/>
      <name val="Calibri"/>
      <family val="2"/>
    </font>
    <font>
      <b/>
      <sz val="9"/>
      <name val="Arial Narrow"/>
      <family val="2"/>
    </font>
    <font>
      <sz val="11"/>
      <color theme="1"/>
      <name val="Arial"/>
      <family val="2"/>
    </font>
    <font>
      <sz val="9"/>
      <color indexed="81"/>
      <name val="Tahoma"/>
      <family val="2"/>
    </font>
    <font>
      <b/>
      <sz val="9"/>
      <color indexed="81"/>
      <name val="Tahoma"/>
      <family val="2"/>
    </font>
    <font>
      <b/>
      <sz val="16"/>
      <color theme="1"/>
      <name val="Arial"/>
      <family val="2"/>
    </font>
    <font>
      <b/>
      <sz val="11"/>
      <color theme="0"/>
      <name val="Arial"/>
      <family val="2"/>
    </font>
    <font>
      <u/>
      <sz val="11"/>
      <color theme="10"/>
      <name val="Calibri"/>
      <family val="2"/>
      <scheme val="minor"/>
    </font>
  </fonts>
  <fills count="8">
    <fill>
      <patternFill patternType="none"/>
    </fill>
    <fill>
      <patternFill patternType="gray125"/>
    </fill>
    <fill>
      <patternFill patternType="solid">
        <fgColor theme="0"/>
        <bgColor indexed="64"/>
      </patternFill>
    </fill>
    <fill>
      <patternFill patternType="lightUp">
        <bgColor theme="0"/>
      </patternFill>
    </fill>
    <fill>
      <patternFill patternType="solid">
        <fgColor theme="9" tint="0.79998168889431442"/>
        <bgColor indexed="64"/>
      </patternFill>
    </fill>
    <fill>
      <patternFill patternType="solid">
        <fgColor rgb="FFFFFFFF"/>
        <bgColor indexed="64"/>
      </patternFill>
    </fill>
    <fill>
      <patternFill patternType="solid">
        <fgColor rgb="FF319CB5"/>
        <bgColor indexed="64"/>
      </patternFill>
    </fill>
    <fill>
      <patternFill patternType="solid">
        <fgColor rgb="FF29F72E"/>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43" fontId="12" fillId="0" borderId="0" applyFont="0" applyFill="0" applyBorder="0" applyAlignment="0" applyProtection="0"/>
    <xf numFmtId="0" fontId="13" fillId="0" borderId="0"/>
    <xf numFmtId="0" fontId="13" fillId="0" borderId="0"/>
    <xf numFmtId="41" fontId="12" fillId="0" borderId="0" applyFont="0" applyFill="0" applyBorder="0" applyAlignment="0" applyProtection="0"/>
    <xf numFmtId="0" fontId="41" fillId="0" borderId="0" applyNumberFormat="0" applyFill="0" applyBorder="0" applyAlignment="0" applyProtection="0"/>
  </cellStyleXfs>
  <cellXfs count="153">
    <xf numFmtId="0" fontId="0" fillId="0" borderId="0" xfId="0"/>
    <xf numFmtId="0" fontId="4" fillId="2" borderId="2" xfId="0" applyFont="1" applyFill="1" applyBorder="1" applyAlignment="1">
      <alignment horizontal="center" vertical="center" wrapText="1"/>
    </xf>
    <xf numFmtId="0" fontId="5" fillId="2" borderId="0" xfId="0" applyFont="1" applyFill="1" applyAlignment="1">
      <alignment horizontal="center" vertical="center"/>
    </xf>
    <xf numFmtId="0" fontId="1"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xf numFmtId="0" fontId="5" fillId="2" borderId="2" xfId="0" applyFont="1" applyFill="1" applyBorder="1"/>
    <xf numFmtId="0" fontId="14" fillId="2" borderId="2" xfId="2" applyFont="1" applyFill="1" applyBorder="1" applyAlignment="1">
      <alignment horizontal="center" vertical="center" wrapText="1"/>
    </xf>
    <xf numFmtId="0" fontId="15" fillId="2" borderId="2" xfId="0" applyFont="1" applyFill="1" applyBorder="1" applyAlignment="1">
      <alignment horizontal="center" vertical="center" wrapText="1"/>
    </xf>
    <xf numFmtId="0" fontId="0" fillId="2" borderId="0" xfId="0" applyFill="1"/>
    <xf numFmtId="0" fontId="7" fillId="2" borderId="2" xfId="0" applyFont="1" applyFill="1" applyBorder="1" applyAlignment="1">
      <alignment horizontal="left" vertical="center" wrapText="1"/>
    </xf>
    <xf numFmtId="0" fontId="16" fillId="2" borderId="2" xfId="0" applyFont="1" applyFill="1" applyBorder="1" applyAlignment="1">
      <alignment vertical="center"/>
    </xf>
    <xf numFmtId="0" fontId="17" fillId="2" borderId="2" xfId="0" applyFont="1" applyFill="1" applyBorder="1" applyAlignment="1">
      <alignment horizontal="center" vertical="center" wrapText="1"/>
    </xf>
    <xf numFmtId="0" fontId="16" fillId="2" borderId="2" xfId="0" applyFont="1" applyFill="1" applyBorder="1" applyAlignment="1">
      <alignment vertical="center" wrapText="1"/>
    </xf>
    <xf numFmtId="0" fontId="7" fillId="2" borderId="2" xfId="0" applyFont="1" applyFill="1" applyBorder="1" applyAlignment="1">
      <alignment horizontal="justify" vertical="center" wrapText="1"/>
    </xf>
    <xf numFmtId="0" fontId="16" fillId="2" borderId="2" xfId="0" applyFont="1" applyFill="1" applyBorder="1" applyAlignment="1">
      <alignment horizontal="right" vertical="center" wrapText="1"/>
    </xf>
    <xf numFmtId="0" fontId="7" fillId="2" borderId="2" xfId="0" applyFont="1" applyFill="1" applyBorder="1" applyAlignment="1">
      <alignment horizontal="justify" vertical="center"/>
    </xf>
    <xf numFmtId="0" fontId="18" fillId="2" borderId="2" xfId="0" applyFont="1" applyFill="1" applyBorder="1" applyAlignment="1">
      <alignment horizontal="left" vertical="center" wrapText="1"/>
    </xf>
    <xf numFmtId="0" fontId="16" fillId="2" borderId="0" xfId="0" applyFont="1" applyFill="1" applyBorder="1" applyAlignment="1">
      <alignment vertical="center" wrapText="1"/>
    </xf>
    <xf numFmtId="0" fontId="17" fillId="2" borderId="2" xfId="0" applyFont="1" applyFill="1" applyBorder="1" applyAlignment="1">
      <alignment horizontal="center" vertical="center"/>
    </xf>
    <xf numFmtId="0" fontId="0" fillId="2" borderId="0" xfId="0" applyFill="1" applyAlignment="1">
      <alignment horizontal="center"/>
    </xf>
    <xf numFmtId="0" fontId="19" fillId="2" borderId="0" xfId="0" applyFont="1" applyFill="1" applyAlignment="1">
      <alignment vertical="center"/>
    </xf>
    <xf numFmtId="0" fontId="0" fillId="2" borderId="0" xfId="0" applyFill="1" applyAlignment="1">
      <alignment vertical="center"/>
    </xf>
    <xf numFmtId="0" fontId="1" fillId="2" borderId="0" xfId="0" applyFont="1" applyFill="1" applyAlignment="1">
      <alignment vertical="center" wrapText="1"/>
    </xf>
    <xf numFmtId="0" fontId="20" fillId="2" borderId="0" xfId="0" applyFont="1" applyFill="1" applyAlignment="1">
      <alignment vertical="center"/>
    </xf>
    <xf numFmtId="0" fontId="20" fillId="2" borderId="0" xfId="0" applyFont="1" applyFill="1" applyAlignment="1">
      <alignment vertical="center" wrapText="1"/>
    </xf>
    <xf numFmtId="0" fontId="20" fillId="2" borderId="0" xfId="0" applyFont="1" applyFill="1" applyAlignment="1">
      <alignment horizontal="center" vertical="center" wrapText="1"/>
    </xf>
    <xf numFmtId="0" fontId="21" fillId="2" borderId="0" xfId="0" applyFont="1" applyFill="1" applyAlignment="1">
      <alignment vertical="center"/>
    </xf>
    <xf numFmtId="0" fontId="22" fillId="2" borderId="0" xfId="0" applyFont="1" applyFill="1" applyAlignment="1">
      <alignment horizontal="center" vertical="center" wrapText="1"/>
    </xf>
    <xf numFmtId="0" fontId="22" fillId="2" borderId="0" xfId="0" applyFont="1" applyFill="1" applyAlignment="1">
      <alignment vertical="center" wrapText="1"/>
    </xf>
    <xf numFmtId="0" fontId="1" fillId="2" borderId="0" xfId="0" applyFont="1" applyFill="1" applyBorder="1" applyAlignment="1">
      <alignment horizontal="right" vertical="center" wrapText="1"/>
    </xf>
    <xf numFmtId="0" fontId="5" fillId="2" borderId="0" xfId="0" applyFont="1" applyFill="1" applyAlignment="1">
      <alignment vertical="center"/>
    </xf>
    <xf numFmtId="0" fontId="1" fillId="2" borderId="0" xfId="0" applyFont="1" applyFill="1" applyAlignment="1">
      <alignment horizontal="right" vertical="center" wrapText="1"/>
    </xf>
    <xf numFmtId="0" fontId="1" fillId="2" borderId="0" xfId="0" applyFont="1" applyFill="1" applyAlignment="1">
      <alignment horizontal="left" vertical="center" wrapText="1"/>
    </xf>
    <xf numFmtId="0" fontId="2" fillId="2" borderId="0" xfId="0" applyFont="1" applyFill="1" applyBorder="1" applyAlignment="1">
      <alignment horizontal="left" vertical="center"/>
    </xf>
    <xf numFmtId="0" fontId="2" fillId="2" borderId="3" xfId="0" applyFont="1" applyFill="1" applyBorder="1" applyAlignment="1">
      <alignment vertical="center"/>
    </xf>
    <xf numFmtId="0" fontId="2" fillId="2" borderId="4" xfId="0" applyFont="1" applyFill="1" applyBorder="1" applyAlignment="1">
      <alignment vertical="center"/>
    </xf>
    <xf numFmtId="164" fontId="2" fillId="2" borderId="5" xfId="1" applyNumberFormat="1" applyFont="1" applyFill="1" applyBorder="1" applyAlignment="1">
      <alignment vertical="center"/>
    </xf>
    <xf numFmtId="164" fontId="2" fillId="2" borderId="0" xfId="1" applyNumberFormat="1" applyFont="1" applyFill="1" applyBorder="1" applyAlignment="1">
      <alignment vertical="center"/>
    </xf>
    <xf numFmtId="0" fontId="2" fillId="2" borderId="0" xfId="0" applyFont="1" applyFill="1" applyBorder="1" applyAlignment="1">
      <alignment vertical="center"/>
    </xf>
    <xf numFmtId="0" fontId="23" fillId="2" borderId="2" xfId="0" applyFont="1" applyFill="1" applyBorder="1" applyAlignment="1">
      <alignment horizontal="center" vertical="center"/>
    </xf>
    <xf numFmtId="0" fontId="24" fillId="2" borderId="2" xfId="0" applyFont="1" applyFill="1" applyBorder="1" applyAlignment="1">
      <alignment horizontal="center" vertical="center"/>
    </xf>
    <xf numFmtId="164" fontId="24" fillId="2" borderId="2" xfId="1" applyNumberFormat="1" applyFont="1" applyFill="1" applyBorder="1" applyAlignment="1">
      <alignment horizontal="center" vertical="center"/>
    </xf>
    <xf numFmtId="0" fontId="7" fillId="2" borderId="0" xfId="0" applyFont="1" applyFill="1" applyBorder="1" applyAlignment="1">
      <alignment horizontal="justify" vertical="center"/>
    </xf>
    <xf numFmtId="164" fontId="24" fillId="2" borderId="0" xfId="1" applyNumberFormat="1" applyFont="1" applyFill="1" applyBorder="1" applyAlignment="1">
      <alignment horizontal="center" vertical="center"/>
    </xf>
    <xf numFmtId="164" fontId="2" fillId="2" borderId="5" xfId="0" applyNumberFormat="1" applyFont="1" applyFill="1" applyBorder="1" applyAlignment="1">
      <alignment vertical="center"/>
    </xf>
    <xf numFmtId="164" fontId="2" fillId="2" borderId="0" xfId="0" applyNumberFormat="1" applyFont="1" applyFill="1" applyBorder="1" applyAlignment="1">
      <alignment vertical="center"/>
    </xf>
    <xf numFmtId="0" fontId="2" fillId="2" borderId="0" xfId="0" applyFont="1" applyFill="1" applyAlignment="1">
      <alignment horizontal="left" vertical="center"/>
    </xf>
    <xf numFmtId="164" fontId="1" fillId="2" borderId="0" xfId="0" applyNumberFormat="1" applyFont="1" applyFill="1" applyAlignment="1">
      <alignment vertical="center" wrapText="1"/>
    </xf>
    <xf numFmtId="0" fontId="2" fillId="2" borderId="3" xfId="0" applyFont="1" applyFill="1" applyBorder="1" applyAlignment="1">
      <alignment horizontal="right" vertical="center"/>
    </xf>
    <xf numFmtId="165" fontId="2" fillId="2" borderId="5" xfId="0" applyNumberFormat="1" applyFont="1" applyFill="1" applyBorder="1" applyAlignment="1">
      <alignment vertical="center"/>
    </xf>
    <xf numFmtId="0" fontId="25" fillId="2" borderId="3" xfId="0" applyFont="1" applyFill="1" applyBorder="1" applyAlignment="1">
      <alignment horizontal="right" vertical="center"/>
    </xf>
    <xf numFmtId="165" fontId="2" fillId="2" borderId="2" xfId="0" applyNumberFormat="1" applyFont="1" applyFill="1" applyBorder="1" applyAlignment="1">
      <alignment vertical="center"/>
    </xf>
    <xf numFmtId="166" fontId="2" fillId="2" borderId="2" xfId="0" applyNumberFormat="1" applyFont="1" applyFill="1" applyBorder="1" applyAlignment="1">
      <alignment vertical="center"/>
    </xf>
    <xf numFmtId="0" fontId="25" fillId="2" borderId="2" xfId="0" applyFont="1" applyFill="1" applyBorder="1" applyAlignment="1">
      <alignment horizontal="right" vertical="center"/>
    </xf>
    <xf numFmtId="0" fontId="19" fillId="2" borderId="0" xfId="0" applyFont="1" applyFill="1" applyBorder="1" applyAlignment="1">
      <alignment horizontal="right" vertical="center"/>
    </xf>
    <xf numFmtId="0" fontId="19" fillId="2" borderId="0" xfId="0" applyFont="1" applyFill="1" applyBorder="1" applyAlignment="1">
      <alignment horizontal="center" vertical="center"/>
    </xf>
    <xf numFmtId="0" fontId="19" fillId="2" borderId="0" xfId="0" applyFont="1" applyFill="1" applyBorder="1" applyAlignment="1">
      <alignment vertical="center"/>
    </xf>
    <xf numFmtId="0" fontId="0" fillId="2" borderId="0" xfId="0" applyFill="1" applyBorder="1" applyAlignment="1">
      <alignment vertical="center"/>
    </xf>
    <xf numFmtId="0" fontId="19" fillId="2" borderId="0" xfId="0" applyFont="1" applyFill="1" applyBorder="1" applyAlignment="1">
      <alignment horizontal="center" vertical="center" wrapText="1"/>
    </xf>
    <xf numFmtId="0" fontId="26" fillId="2" borderId="0" xfId="0" applyFont="1" applyFill="1" applyBorder="1" applyAlignment="1">
      <alignment horizontal="center" vertical="center"/>
    </xf>
    <xf numFmtId="166" fontId="19" fillId="2" borderId="0" xfId="0" applyNumberFormat="1" applyFont="1" applyFill="1" applyBorder="1" applyAlignment="1">
      <alignment vertical="center"/>
    </xf>
    <xf numFmtId="0" fontId="0" fillId="2" borderId="0" xfId="0" applyFill="1" applyBorder="1"/>
    <xf numFmtId="0" fontId="27" fillId="2" borderId="0" xfId="0" applyFont="1" applyFill="1" applyBorder="1" applyAlignment="1">
      <alignment horizontal="right" vertical="center"/>
    </xf>
    <xf numFmtId="0" fontId="27" fillId="2" borderId="0" xfId="0" applyFont="1" applyFill="1" applyBorder="1" applyAlignment="1">
      <alignment horizontal="center" vertical="center" wrapText="1"/>
    </xf>
    <xf numFmtId="0" fontId="27" fillId="2" borderId="0" xfId="0" applyFont="1" applyFill="1" applyBorder="1" applyAlignment="1">
      <alignment horizontal="center" vertical="center"/>
    </xf>
    <xf numFmtId="0" fontId="0" fillId="2" borderId="0" xfId="0" applyFill="1" applyAlignment="1">
      <alignment vertical="center" wrapText="1"/>
    </xf>
    <xf numFmtId="0" fontId="7" fillId="2" borderId="2" xfId="0" applyFont="1" applyFill="1" applyBorder="1" applyAlignment="1">
      <alignment horizontal="left" vertical="center" textRotation="90" wrapText="1"/>
    </xf>
    <xf numFmtId="0" fontId="18" fillId="2" borderId="2" xfId="0" applyFont="1" applyFill="1" applyBorder="1" applyAlignment="1">
      <alignment horizontal="left" vertical="center" textRotation="90" wrapText="1"/>
    </xf>
    <xf numFmtId="0" fontId="7" fillId="2" borderId="2" xfId="0" applyFont="1" applyFill="1" applyBorder="1" applyAlignment="1">
      <alignment horizontal="justify" vertical="center" textRotation="90" wrapText="1"/>
    </xf>
    <xf numFmtId="0" fontId="7" fillId="2" borderId="2" xfId="0" applyFont="1" applyFill="1" applyBorder="1" applyAlignment="1">
      <alignment horizontal="justify" vertical="center" textRotation="90"/>
    </xf>
    <xf numFmtId="0" fontId="7" fillId="4" borderId="2" xfId="0" applyFont="1" applyFill="1" applyBorder="1" applyAlignment="1">
      <alignment horizontal="center" vertical="center" textRotation="90"/>
    </xf>
    <xf numFmtId="167" fontId="5" fillId="2" borderId="2" xfId="1" applyNumberFormat="1" applyFont="1" applyFill="1" applyBorder="1"/>
    <xf numFmtId="167" fontId="5" fillId="4" borderId="2" xfId="1" applyNumberFormat="1" applyFont="1" applyFill="1" applyBorder="1" applyAlignment="1">
      <alignment horizontal="center"/>
    </xf>
    <xf numFmtId="0" fontId="8" fillId="2" borderId="0" xfId="0" applyFont="1" applyFill="1" applyAlignment="1">
      <alignment horizontal="left" vertical="center"/>
    </xf>
    <xf numFmtId="0" fontId="28" fillId="0" borderId="2" xfId="0" applyFont="1" applyBorder="1" applyAlignment="1">
      <alignment horizontal="justify" vertical="center"/>
    </xf>
    <xf numFmtId="0" fontId="29" fillId="0" borderId="2" xfId="0" applyFont="1" applyFill="1" applyBorder="1" applyAlignment="1">
      <alignment horizontal="center" vertical="center" wrapText="1"/>
    </xf>
    <xf numFmtId="0" fontId="30" fillId="2" borderId="2" xfId="0" applyFont="1" applyFill="1" applyBorder="1"/>
    <xf numFmtId="17" fontId="30" fillId="2" borderId="2" xfId="0" applyNumberFormat="1" applyFont="1" applyFill="1" applyBorder="1" applyAlignment="1">
      <alignment vertical="center"/>
    </xf>
    <xf numFmtId="17" fontId="30" fillId="2" borderId="2" xfId="0" applyNumberFormat="1" applyFont="1" applyFill="1" applyBorder="1" applyAlignment="1">
      <alignment horizontal="center" vertical="center"/>
    </xf>
    <xf numFmtId="0" fontId="1"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6" fillId="2" borderId="0" xfId="0" applyFont="1" applyFill="1" applyAlignment="1">
      <alignment horizontal="left" vertical="center"/>
    </xf>
    <xf numFmtId="0" fontId="10" fillId="2" borderId="0" xfId="0" applyFont="1" applyFill="1" applyAlignment="1">
      <alignment horizontal="left" vertical="center"/>
    </xf>
    <xf numFmtId="0" fontId="4"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0" xfId="0" applyFont="1" applyFill="1" applyAlignment="1">
      <alignment horizontal="left" vertical="center"/>
    </xf>
    <xf numFmtId="0" fontId="5" fillId="2" borderId="2" xfId="0" applyFont="1" applyFill="1" applyBorder="1" applyAlignment="1">
      <alignment horizontal="left" vertical="center"/>
    </xf>
    <xf numFmtId="0" fontId="11" fillId="0" borderId="2" xfId="0" applyFont="1" applyBorder="1" applyAlignment="1">
      <alignment horizontal="left" wrapText="1"/>
    </xf>
    <xf numFmtId="0" fontId="11" fillId="0" borderId="2" xfId="0" applyFont="1" applyBorder="1" applyAlignment="1">
      <alignment horizontal="left" vertical="center" wrapText="1"/>
    </xf>
    <xf numFmtId="0" fontId="3" fillId="2" borderId="0" xfId="0" applyFont="1" applyFill="1" applyAlignment="1">
      <alignment horizontal="left" vertical="center" wrapText="1"/>
    </xf>
    <xf numFmtId="0" fontId="0" fillId="0" borderId="2" xfId="0" applyBorder="1"/>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17" fontId="30" fillId="2" borderId="2" xfId="0" applyNumberFormat="1" applyFont="1" applyFill="1" applyBorder="1" applyAlignment="1">
      <alignment vertical="center" wrapText="1"/>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17" fontId="30" fillId="2" borderId="2" xfId="0" applyNumberFormat="1" applyFont="1" applyFill="1"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5" fillId="2" borderId="5"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7" fillId="5" borderId="2" xfId="0" applyFont="1" applyFill="1" applyBorder="1" applyAlignment="1">
      <alignment vertical="center"/>
    </xf>
    <xf numFmtId="0" fontId="0" fillId="0" borderId="6" xfId="0" applyBorder="1" applyAlignment="1">
      <alignment horizontal="center" vertical="center"/>
    </xf>
    <xf numFmtId="0" fontId="31" fillId="0" borderId="11" xfId="0" applyFont="1" applyBorder="1" applyAlignment="1">
      <alignment horizontal="center"/>
    </xf>
    <xf numFmtId="0" fontId="31" fillId="0" borderId="12" xfId="0" applyFont="1" applyBorder="1" applyAlignment="1">
      <alignment horizontal="center"/>
    </xf>
    <xf numFmtId="0" fontId="31" fillId="0" borderId="13" xfId="0" applyFont="1"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22" fillId="6" borderId="0" xfId="0" applyFont="1" applyFill="1" applyAlignment="1">
      <alignment horizontal="center" vertical="center" wrapText="1"/>
    </xf>
    <xf numFmtId="0" fontId="22" fillId="6" borderId="0" xfId="0" applyFont="1" applyFill="1" applyAlignment="1">
      <alignment vertical="center" wrapText="1"/>
    </xf>
    <xf numFmtId="0" fontId="32" fillId="2" borderId="0" xfId="0" applyFont="1" applyFill="1" applyBorder="1" applyAlignment="1">
      <alignment vertical="center"/>
    </xf>
    <xf numFmtId="0" fontId="33" fillId="2" borderId="0" xfId="0" applyFont="1" applyFill="1" applyBorder="1" applyAlignment="1">
      <alignment horizontal="center" vertical="center" wrapText="1"/>
    </xf>
    <xf numFmtId="0" fontId="34" fillId="2" borderId="0" xfId="0" applyFont="1" applyFill="1" applyBorder="1" applyAlignment="1">
      <alignment vertical="center" wrapText="1"/>
    </xf>
    <xf numFmtId="165" fontId="34" fillId="2" borderId="0" xfId="0" applyNumberFormat="1" applyFont="1" applyFill="1" applyBorder="1" applyAlignment="1">
      <alignment vertical="center" wrapText="1"/>
    </xf>
    <xf numFmtId="0" fontId="17" fillId="2" borderId="0" xfId="0" applyFont="1" applyFill="1"/>
    <xf numFmtId="168" fontId="35" fillId="2" borderId="2" xfId="4" applyNumberFormat="1" applyFont="1" applyFill="1" applyBorder="1" applyAlignment="1">
      <alignment horizontal="center" vertical="center" textRotation="90" wrapText="1"/>
    </xf>
    <xf numFmtId="168" fontId="35" fillId="7" borderId="2" xfId="4" applyNumberFormat="1" applyFont="1" applyFill="1" applyBorder="1" applyAlignment="1">
      <alignment horizontal="center" vertical="center" textRotation="90" wrapText="1"/>
    </xf>
    <xf numFmtId="0" fontId="33"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0" xfId="0" applyFont="1" applyFill="1" applyBorder="1"/>
    <xf numFmtId="0" fontId="36" fillId="2" borderId="0" xfId="0" applyFont="1" applyFill="1" applyAlignment="1">
      <alignment horizontal="left" vertical="center" wrapText="1"/>
    </xf>
    <xf numFmtId="0" fontId="2" fillId="2" borderId="0" xfId="0" applyFont="1" applyFill="1" applyBorder="1" applyAlignment="1">
      <alignment horizontal="center" vertical="center" wrapText="1"/>
    </xf>
    <xf numFmtId="0" fontId="2" fillId="2" borderId="0" xfId="0" applyFont="1" applyFill="1" applyAlignment="1">
      <alignment horizontal="left" vertical="center" wrapText="1"/>
    </xf>
    <xf numFmtId="0" fontId="5" fillId="2" borderId="0" xfId="0" applyFont="1" applyFill="1" applyBorder="1" applyAlignment="1">
      <alignment horizontal="left" vertical="center" wrapText="1"/>
    </xf>
    <xf numFmtId="0" fontId="7" fillId="5" borderId="0" xfId="0" applyFont="1" applyFill="1" applyBorder="1" applyAlignment="1">
      <alignment vertical="center"/>
    </xf>
    <xf numFmtId="0" fontId="39" fillId="6" borderId="0" xfId="0" applyFont="1" applyFill="1" applyAlignment="1">
      <alignment horizontal="left" vertical="center"/>
    </xf>
    <xf numFmtId="0" fontId="40" fillId="6" borderId="0" xfId="0" applyFont="1" applyFill="1" applyBorder="1" applyAlignment="1">
      <alignment horizontal="right" vertical="center" wrapText="1"/>
    </xf>
    <xf numFmtId="0" fontId="40" fillId="6" borderId="0" xfId="0" applyFont="1" applyFill="1" applyAlignment="1">
      <alignment horizontal="right" vertical="center" wrapText="1"/>
    </xf>
    <xf numFmtId="0" fontId="41" fillId="2" borderId="0" xfId="5" applyFill="1" applyAlignment="1">
      <alignment horizontal="left" vertical="center"/>
    </xf>
    <xf numFmtId="0" fontId="2"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2" borderId="0" xfId="0" applyFont="1" applyFill="1" applyAlignment="1">
      <alignment horizontal="center" vertical="center"/>
    </xf>
    <xf numFmtId="0" fontId="5" fillId="2" borderId="0" xfId="0" applyFont="1" applyFill="1" applyAlignment="1">
      <alignment horizontal="left" vertical="center" wrapText="1"/>
    </xf>
    <xf numFmtId="0" fontId="8" fillId="2" borderId="0" xfId="0" applyFont="1" applyFill="1" applyAlignment="1">
      <alignment horizontal="left" vertical="center" wrapText="1"/>
    </xf>
    <xf numFmtId="0" fontId="7" fillId="0" borderId="0" xfId="0" applyFont="1" applyBorder="1" applyAlignment="1">
      <alignment horizontal="center" vertical="center" wrapText="1"/>
    </xf>
    <xf numFmtId="0" fontId="33" fillId="2" borderId="0" xfId="0" applyFont="1" applyFill="1" applyBorder="1" applyAlignment="1">
      <alignment horizontal="center" vertical="center" wrapText="1"/>
    </xf>
    <xf numFmtId="165" fontId="2" fillId="2" borderId="2" xfId="0" applyNumberFormat="1" applyFont="1" applyFill="1" applyBorder="1" applyAlignment="1">
      <alignment horizontal="center" vertical="center"/>
    </xf>
    <xf numFmtId="165" fontId="2" fillId="2" borderId="3" xfId="0" applyNumberFormat="1" applyFont="1" applyFill="1" applyBorder="1" applyAlignment="1">
      <alignment horizontal="center" vertical="center"/>
    </xf>
    <xf numFmtId="165" fontId="2" fillId="2" borderId="5"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1" fillId="2" borderId="2" xfId="0" applyFont="1" applyFill="1" applyBorder="1" applyAlignment="1">
      <alignment horizontal="center" vertical="center" wrapText="1"/>
    </xf>
    <xf numFmtId="0" fontId="24" fillId="2" borderId="3" xfId="0" applyFont="1" applyFill="1" applyBorder="1" applyAlignment="1">
      <alignment horizontal="center" vertical="center"/>
    </xf>
    <xf numFmtId="0" fontId="24" fillId="2" borderId="5" xfId="0" applyFont="1" applyFill="1" applyBorder="1" applyAlignment="1">
      <alignment horizontal="center" vertical="center"/>
    </xf>
  </cellXfs>
  <cellStyles count="6">
    <cellStyle name="Hipervínculo" xfId="5" builtinId="8"/>
    <cellStyle name="Millares" xfId="1" builtinId="3"/>
    <cellStyle name="Millares [0]" xfId="4" builtinId="6"/>
    <cellStyle name="Normal" xfId="0" builtinId="0"/>
    <cellStyle name="Normal 2 2" xfId="3"/>
    <cellStyle name="Normal 3" xfId="2"/>
  </cellStyles>
  <dxfs count="5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319CB5"/>
      <color rgb="FF319CB8"/>
      <color rgb="FF0052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169335</xdr:colOff>
      <xdr:row>1</xdr:row>
      <xdr:rowOff>84666</xdr:rowOff>
    </xdr:from>
    <xdr:to>
      <xdr:col>4</xdr:col>
      <xdr:colOff>514351</xdr:colOff>
      <xdr:row>3</xdr:row>
      <xdr:rowOff>231775</xdr:rowOff>
    </xdr:to>
    <xdr:pic>
      <xdr:nvPicPr>
        <xdr:cNvPr id="4" name="Picture 4" descr="cid:5AE4CF6D-596C-4045-92A5-8CC8355DC63E">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2918" y="232833"/>
          <a:ext cx="9906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xdr:colOff>
      <xdr:row>2</xdr:row>
      <xdr:rowOff>95250</xdr:rowOff>
    </xdr:from>
    <xdr:to>
      <xdr:col>5</xdr:col>
      <xdr:colOff>419100</xdr:colOff>
      <xdr:row>5</xdr:row>
      <xdr:rowOff>104775</xdr:rowOff>
    </xdr:to>
    <xdr:pic>
      <xdr:nvPicPr>
        <xdr:cNvPr id="2" name="Picture 4" descr="cid:5AE4CF6D-596C-4045-92A5-8CC8355DC63E">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381000"/>
          <a:ext cx="9906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85725</xdr:colOff>
      <xdr:row>2</xdr:row>
      <xdr:rowOff>95250</xdr:rowOff>
    </xdr:from>
    <xdr:to>
      <xdr:col>5</xdr:col>
      <xdr:colOff>419100</xdr:colOff>
      <xdr:row>5</xdr:row>
      <xdr:rowOff>104775</xdr:rowOff>
    </xdr:to>
    <xdr:pic>
      <xdr:nvPicPr>
        <xdr:cNvPr id="2" name="Picture 4" descr="cid:5AE4CF6D-596C-4045-92A5-8CC8355DC63E">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381000"/>
          <a:ext cx="9906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85725</xdr:colOff>
      <xdr:row>2</xdr:row>
      <xdr:rowOff>95250</xdr:rowOff>
    </xdr:from>
    <xdr:to>
      <xdr:col>5</xdr:col>
      <xdr:colOff>419100</xdr:colOff>
      <xdr:row>5</xdr:row>
      <xdr:rowOff>104775</xdr:rowOff>
    </xdr:to>
    <xdr:pic>
      <xdr:nvPicPr>
        <xdr:cNvPr id="2" name="Picture 4" descr="cid:5AE4CF6D-596C-4045-92A5-8CC8355DC63E">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381000"/>
          <a:ext cx="9906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1</xdr:row>
      <xdr:rowOff>76201</xdr:rowOff>
    </xdr:from>
    <xdr:to>
      <xdr:col>0</xdr:col>
      <xdr:colOff>1104900</xdr:colOff>
      <xdr:row>3</xdr:row>
      <xdr:rowOff>228600</xdr:rowOff>
    </xdr:to>
    <xdr:pic>
      <xdr:nvPicPr>
        <xdr:cNvPr id="2" name="Picture 4" descr="cid:5AE4CF6D-596C-4045-92A5-8CC8355DC63E">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66701"/>
          <a:ext cx="990600"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rcid.org/signi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96"/>
  <sheetViews>
    <sheetView tabSelected="1" zoomScaleNormal="100" workbookViewId="0">
      <selection activeCell="A5" sqref="A5"/>
    </sheetView>
  </sheetViews>
  <sheetFormatPr baseColWidth="10" defaultColWidth="11.42578125" defaultRowHeight="11.25" x14ac:dyDescent="0.25"/>
  <cols>
    <col min="1" max="1" width="34.28515625" style="88" customWidth="1"/>
    <col min="2" max="2" width="30.42578125" style="2" bestFit="1" customWidth="1"/>
    <col min="3" max="4" width="9.7109375" style="2" customWidth="1"/>
    <col min="5" max="5" width="9.85546875" style="2" bestFit="1" customWidth="1"/>
    <col min="6" max="6" width="9.85546875" style="2" customWidth="1"/>
    <col min="7" max="16384" width="11.42578125" style="2"/>
  </cols>
  <sheetData>
    <row r="3" spans="1:7" ht="15" x14ac:dyDescent="0.25">
      <c r="A3" s="140" t="s">
        <v>2</v>
      </c>
      <c r="B3" s="140"/>
      <c r="C3" s="140"/>
      <c r="D3" s="140"/>
      <c r="E3" s="140"/>
      <c r="F3" s="140"/>
    </row>
    <row r="4" spans="1:7" ht="26.25" customHeight="1" x14ac:dyDescent="0.25">
      <c r="A4" s="141" t="s">
        <v>223</v>
      </c>
      <c r="B4" s="141"/>
      <c r="C4" s="141"/>
    </row>
    <row r="6" spans="1:7" ht="15" x14ac:dyDescent="0.25">
      <c r="A6" s="135" t="s">
        <v>0</v>
      </c>
      <c r="B6" s="138"/>
      <c r="C6" s="138"/>
      <c r="D6" s="82"/>
      <c r="E6" s="82"/>
      <c r="F6" s="82"/>
      <c r="G6" s="82"/>
    </row>
    <row r="7" spans="1:7" ht="15" x14ac:dyDescent="0.25">
      <c r="A7" s="136" t="s">
        <v>221</v>
      </c>
      <c r="B7" s="138"/>
      <c r="C7" s="138"/>
    </row>
    <row r="8" spans="1:7" ht="15" x14ac:dyDescent="0.25">
      <c r="A8" s="136" t="s">
        <v>219</v>
      </c>
      <c r="B8" s="127"/>
      <c r="C8" s="127"/>
      <c r="D8" s="137" t="s">
        <v>220</v>
      </c>
    </row>
    <row r="9" spans="1:7" ht="15" x14ac:dyDescent="0.25">
      <c r="A9" s="92"/>
      <c r="B9" s="127"/>
      <c r="C9" s="127"/>
    </row>
    <row r="10" spans="1:7" ht="12.75" x14ac:dyDescent="0.25">
      <c r="A10" s="131" t="s">
        <v>194</v>
      </c>
      <c r="B10" s="127"/>
      <c r="C10" s="127"/>
    </row>
    <row r="11" spans="1:7" ht="14.25" x14ac:dyDescent="0.25">
      <c r="A11" s="129" t="s">
        <v>3</v>
      </c>
      <c r="B11" s="138"/>
      <c r="C11" s="138"/>
    </row>
    <row r="12" spans="1:7" ht="14.25" x14ac:dyDescent="0.25">
      <c r="A12" s="129" t="s">
        <v>4</v>
      </c>
      <c r="B12" s="138"/>
      <c r="C12" s="138"/>
    </row>
    <row r="13" spans="1:7" ht="28.5" x14ac:dyDescent="0.25">
      <c r="A13" s="129" t="s">
        <v>193</v>
      </c>
      <c r="B13" s="138"/>
      <c r="C13" s="138"/>
    </row>
    <row r="14" spans="1:7" ht="14.25" x14ac:dyDescent="0.25">
      <c r="A14" s="129" t="s">
        <v>192</v>
      </c>
      <c r="B14" s="138"/>
      <c r="C14" s="138"/>
    </row>
    <row r="15" spans="1:7" ht="14.25" x14ac:dyDescent="0.25">
      <c r="A15" s="129"/>
      <c r="B15" s="130"/>
      <c r="C15" s="130"/>
    </row>
    <row r="17" spans="1:6" ht="12.75" x14ac:dyDescent="0.25">
      <c r="A17" s="84" t="s">
        <v>36</v>
      </c>
    </row>
    <row r="19" spans="1:6" ht="12.75" x14ac:dyDescent="0.25">
      <c r="A19" s="76" t="s">
        <v>10</v>
      </c>
    </row>
    <row r="20" spans="1:6" ht="33.75" customHeight="1" x14ac:dyDescent="0.25">
      <c r="A20" s="139" t="s">
        <v>11</v>
      </c>
      <c r="B20" s="139"/>
      <c r="C20" s="139"/>
      <c r="D20" s="139"/>
      <c r="E20" s="139"/>
      <c r="F20" s="139"/>
    </row>
    <row r="21" spans="1:6" ht="33.75" x14ac:dyDescent="0.25">
      <c r="A21" s="86" t="s">
        <v>156</v>
      </c>
      <c r="B21" s="1" t="s">
        <v>13</v>
      </c>
      <c r="C21" s="1"/>
      <c r="D21" s="1" t="s">
        <v>7</v>
      </c>
      <c r="E21" s="1" t="s">
        <v>157</v>
      </c>
      <c r="F21" s="1" t="s">
        <v>9</v>
      </c>
    </row>
    <row r="22" spans="1:6" ht="12.75" x14ac:dyDescent="0.2">
      <c r="A22" s="87"/>
      <c r="B22" s="101"/>
      <c r="C22" s="79"/>
      <c r="D22" s="6"/>
      <c r="E22" s="6"/>
      <c r="F22" s="6"/>
    </row>
    <row r="23" spans="1:6" ht="12.75" x14ac:dyDescent="0.2">
      <c r="A23" s="87"/>
      <c r="B23" s="101"/>
      <c r="C23" s="79"/>
      <c r="D23" s="6"/>
      <c r="E23" s="6"/>
      <c r="F23" s="6"/>
    </row>
    <row r="26" spans="1:6" ht="12.75" x14ac:dyDescent="0.25">
      <c r="A26" s="76" t="s">
        <v>12</v>
      </c>
    </row>
    <row r="27" spans="1:6" x14ac:dyDescent="0.25">
      <c r="A27" s="139" t="s">
        <v>195</v>
      </c>
      <c r="B27" s="139"/>
      <c r="C27" s="139"/>
      <c r="D27" s="139"/>
      <c r="E27" s="139"/>
      <c r="F27" s="139"/>
    </row>
    <row r="28" spans="1:6" ht="45" x14ac:dyDescent="0.25">
      <c r="A28" s="86" t="s">
        <v>5</v>
      </c>
      <c r="B28" s="1" t="s">
        <v>18</v>
      </c>
      <c r="C28" s="1"/>
      <c r="D28" s="1" t="s">
        <v>7</v>
      </c>
      <c r="E28" s="1" t="s">
        <v>19</v>
      </c>
      <c r="F28" s="1" t="s">
        <v>9</v>
      </c>
    </row>
    <row r="29" spans="1:6" ht="12.75" x14ac:dyDescent="0.25">
      <c r="A29" s="87"/>
      <c r="B29" s="80"/>
      <c r="C29" s="81"/>
      <c r="D29" s="6"/>
      <c r="E29" s="6"/>
      <c r="F29" s="6"/>
    </row>
    <row r="30" spans="1:6" ht="12.75" x14ac:dyDescent="0.25">
      <c r="A30" s="87"/>
      <c r="B30" s="80"/>
      <c r="C30" s="81"/>
      <c r="D30" s="6"/>
      <c r="E30" s="6"/>
      <c r="F30" s="6"/>
    </row>
    <row r="32" spans="1:6" ht="12.75" x14ac:dyDescent="0.25">
      <c r="A32" s="76" t="s">
        <v>14</v>
      </c>
    </row>
    <row r="33" spans="1:6" x14ac:dyDescent="0.25">
      <c r="A33" s="139" t="s">
        <v>195</v>
      </c>
      <c r="B33" s="139"/>
      <c r="C33" s="139"/>
      <c r="D33" s="139"/>
      <c r="E33" s="139"/>
      <c r="F33" s="139"/>
    </row>
    <row r="34" spans="1:6" ht="45" x14ac:dyDescent="0.25">
      <c r="A34" s="86" t="s">
        <v>5</v>
      </c>
      <c r="B34" s="1" t="s">
        <v>18</v>
      </c>
      <c r="C34" s="1"/>
      <c r="D34" s="1" t="s">
        <v>7</v>
      </c>
      <c r="E34" s="1" t="s">
        <v>8</v>
      </c>
      <c r="F34" s="1" t="s">
        <v>9</v>
      </c>
    </row>
    <row r="35" spans="1:6" ht="12.75" x14ac:dyDescent="0.25">
      <c r="A35" s="87"/>
      <c r="B35" s="80"/>
      <c r="C35" s="81"/>
      <c r="D35" s="6"/>
      <c r="E35" s="6"/>
      <c r="F35" s="6"/>
    </row>
    <row r="36" spans="1:6" ht="12.75" x14ac:dyDescent="0.25">
      <c r="A36" s="87"/>
      <c r="B36" s="80"/>
      <c r="C36" s="81"/>
      <c r="D36" s="6"/>
      <c r="E36" s="6"/>
      <c r="F36" s="6"/>
    </row>
    <row r="38" spans="1:6" ht="12.75" x14ac:dyDescent="0.25">
      <c r="A38" s="76" t="s">
        <v>15</v>
      </c>
    </row>
    <row r="39" spans="1:6" x14ac:dyDescent="0.25">
      <c r="A39" s="139" t="s">
        <v>195</v>
      </c>
      <c r="B39" s="139"/>
      <c r="C39" s="139"/>
      <c r="D39" s="139"/>
      <c r="E39" s="139"/>
      <c r="F39" s="139"/>
    </row>
    <row r="40" spans="1:6" ht="33.75" x14ac:dyDescent="0.25">
      <c r="A40" s="86" t="s">
        <v>5</v>
      </c>
      <c r="B40" s="1" t="s">
        <v>21</v>
      </c>
      <c r="C40" s="1"/>
      <c r="D40" s="1" t="s">
        <v>7</v>
      </c>
      <c r="E40" s="1" t="s">
        <v>8</v>
      </c>
      <c r="F40" s="1" t="s">
        <v>9</v>
      </c>
    </row>
    <row r="41" spans="1:6" ht="12.75" x14ac:dyDescent="0.25">
      <c r="A41" s="87"/>
      <c r="B41" s="98"/>
      <c r="C41" s="4"/>
      <c r="D41" s="6"/>
      <c r="E41" s="6"/>
      <c r="F41" s="6"/>
    </row>
    <row r="42" spans="1:6" ht="12.75" x14ac:dyDescent="0.25">
      <c r="A42" s="87"/>
      <c r="B42" s="98"/>
      <c r="C42" s="4"/>
      <c r="D42" s="6"/>
      <c r="E42" s="6"/>
      <c r="F42" s="6"/>
    </row>
    <row r="43" spans="1:6" x14ac:dyDescent="0.25">
      <c r="A43" s="100"/>
      <c r="B43" s="99"/>
      <c r="C43" s="99"/>
      <c r="D43" s="99"/>
      <c r="E43" s="99"/>
      <c r="F43" s="99"/>
    </row>
    <row r="44" spans="1:6" ht="12.75" x14ac:dyDescent="0.25">
      <c r="A44" s="76" t="s">
        <v>20</v>
      </c>
    </row>
    <row r="45" spans="1:6" x14ac:dyDescent="0.25">
      <c r="A45" s="139" t="s">
        <v>195</v>
      </c>
      <c r="B45" s="139"/>
      <c r="C45" s="139"/>
      <c r="D45" s="139"/>
      <c r="E45" s="139"/>
      <c r="F45" s="139"/>
    </row>
    <row r="46" spans="1:6" ht="33.75" x14ac:dyDescent="0.25">
      <c r="A46" s="86" t="s">
        <v>5</v>
      </c>
      <c r="B46" s="1" t="s">
        <v>21</v>
      </c>
      <c r="C46" s="1"/>
      <c r="D46" s="1" t="s">
        <v>7</v>
      </c>
      <c r="E46" s="1" t="s">
        <v>8</v>
      </c>
      <c r="F46" s="1" t="s">
        <v>9</v>
      </c>
    </row>
    <row r="47" spans="1:6" x14ac:dyDescent="0.25">
      <c r="A47" s="87"/>
      <c r="B47" s="87"/>
      <c r="C47" s="4"/>
      <c r="D47" s="6"/>
      <c r="E47" s="4"/>
      <c r="F47" s="4"/>
    </row>
    <row r="48" spans="1:6" x14ac:dyDescent="0.25">
      <c r="A48" s="87"/>
      <c r="B48" s="87"/>
      <c r="C48" s="4"/>
      <c r="D48" s="6"/>
      <c r="E48" s="4"/>
      <c r="F48" s="4"/>
    </row>
    <row r="50" spans="1:6" ht="12.75" x14ac:dyDescent="0.25">
      <c r="A50" s="76" t="s">
        <v>16</v>
      </c>
    </row>
    <row r="51" spans="1:6" ht="21.75" customHeight="1" x14ac:dyDescent="0.25">
      <c r="A51" s="139" t="s">
        <v>196</v>
      </c>
      <c r="B51" s="139"/>
      <c r="C51" s="139"/>
      <c r="D51" s="139"/>
      <c r="E51" s="139"/>
      <c r="F51" s="139"/>
    </row>
    <row r="52" spans="1:6" ht="56.25" x14ac:dyDescent="0.25">
      <c r="A52" s="86" t="s">
        <v>5</v>
      </c>
      <c r="B52" s="1" t="s">
        <v>17</v>
      </c>
      <c r="C52" s="1"/>
      <c r="D52" s="1" t="s">
        <v>7</v>
      </c>
      <c r="E52" s="1" t="s">
        <v>8</v>
      </c>
      <c r="F52" s="1" t="s">
        <v>9</v>
      </c>
    </row>
    <row r="53" spans="1:6" x14ac:dyDescent="0.25">
      <c r="A53" s="87"/>
      <c r="B53" s="4"/>
      <c r="C53" s="5"/>
      <c r="D53" s="4"/>
      <c r="E53" s="4"/>
      <c r="F53" s="4"/>
    </row>
    <row r="54" spans="1:6" x14ac:dyDescent="0.25">
      <c r="A54" s="87"/>
      <c r="B54" s="4"/>
      <c r="C54" s="5"/>
      <c r="D54" s="4"/>
      <c r="E54" s="4"/>
      <c r="F54" s="4"/>
    </row>
    <row r="56" spans="1:6" ht="12.75" x14ac:dyDescent="0.25">
      <c r="A56" s="76" t="s">
        <v>22</v>
      </c>
    </row>
    <row r="57" spans="1:6" ht="27.75" customHeight="1" x14ac:dyDescent="0.25">
      <c r="A57" s="139" t="s">
        <v>197</v>
      </c>
      <c r="B57" s="139"/>
      <c r="C57" s="139"/>
      <c r="D57" s="139"/>
      <c r="E57" s="139"/>
      <c r="F57" s="139"/>
    </row>
    <row r="58" spans="1:6" ht="33.75" x14ac:dyDescent="0.25">
      <c r="A58" s="86" t="s">
        <v>5</v>
      </c>
      <c r="B58" s="1" t="s">
        <v>23</v>
      </c>
      <c r="C58" s="1"/>
      <c r="D58" s="1" t="s">
        <v>7</v>
      </c>
      <c r="E58" s="1" t="s">
        <v>8</v>
      </c>
      <c r="F58" s="1" t="s">
        <v>9</v>
      </c>
    </row>
    <row r="59" spans="1:6" x14ac:dyDescent="0.25">
      <c r="A59" s="87"/>
      <c r="B59" s="4"/>
      <c r="C59" s="5"/>
      <c r="D59" s="6"/>
      <c r="E59" s="4"/>
      <c r="F59" s="4"/>
    </row>
    <row r="60" spans="1:6" x14ac:dyDescent="0.25">
      <c r="A60" s="87"/>
      <c r="B60" s="4"/>
      <c r="C60" s="5"/>
      <c r="D60" s="6"/>
      <c r="E60" s="4"/>
      <c r="F60" s="4"/>
    </row>
    <row r="61" spans="1:6" x14ac:dyDescent="0.25">
      <c r="A61" s="87"/>
      <c r="B61" s="4"/>
      <c r="C61" s="5"/>
      <c r="D61" s="6"/>
      <c r="E61" s="4"/>
      <c r="F61" s="4"/>
    </row>
    <row r="64" spans="1:6" ht="12.75" x14ac:dyDescent="0.25">
      <c r="A64" s="76" t="s">
        <v>72</v>
      </c>
    </row>
    <row r="65" spans="1:6" x14ac:dyDescent="0.25">
      <c r="A65" s="139" t="s">
        <v>24</v>
      </c>
      <c r="B65" s="139"/>
      <c r="C65" s="139"/>
      <c r="D65" s="139"/>
      <c r="E65" s="139"/>
      <c r="F65" s="139"/>
    </row>
    <row r="66" spans="1:6" ht="45" x14ac:dyDescent="0.25">
      <c r="A66" s="105" t="s">
        <v>26</v>
      </c>
      <c r="B66" s="1" t="s">
        <v>34</v>
      </c>
      <c r="C66" s="1"/>
      <c r="D66" s="1" t="s">
        <v>25</v>
      </c>
      <c r="E66" s="1" t="s">
        <v>8</v>
      </c>
      <c r="F66" s="1" t="s">
        <v>9</v>
      </c>
    </row>
    <row r="67" spans="1:6" x14ac:dyDescent="0.25">
      <c r="A67" s="106"/>
      <c r="B67" s="104"/>
      <c r="C67" s="5"/>
      <c r="D67" s="6"/>
      <c r="E67" s="6"/>
      <c r="F67" s="6"/>
    </row>
    <row r="68" spans="1:6" x14ac:dyDescent="0.25">
      <c r="A68" s="133"/>
      <c r="B68" s="132"/>
      <c r="D68" s="99"/>
      <c r="E68" s="99"/>
      <c r="F68" s="99"/>
    </row>
    <row r="69" spans="1:6" ht="12.75" x14ac:dyDescent="0.25">
      <c r="A69" s="85" t="s">
        <v>211</v>
      </c>
    </row>
    <row r="70" spans="1:6" x14ac:dyDescent="0.25">
      <c r="A70" s="139"/>
      <c r="B70" s="139"/>
      <c r="C70" s="139"/>
      <c r="D70" s="139"/>
      <c r="E70" s="139"/>
      <c r="F70" s="139"/>
    </row>
    <row r="71" spans="1:6" ht="45" x14ac:dyDescent="0.25">
      <c r="A71" s="105" t="s">
        <v>26</v>
      </c>
      <c r="B71" s="1" t="s">
        <v>34</v>
      </c>
      <c r="C71" s="1"/>
      <c r="D71" s="1" t="s">
        <v>7</v>
      </c>
      <c r="E71" s="1" t="s">
        <v>8</v>
      </c>
      <c r="F71" s="1" t="s">
        <v>9</v>
      </c>
    </row>
    <row r="72" spans="1:6" x14ac:dyDescent="0.25">
      <c r="A72" s="106"/>
      <c r="B72" s="104"/>
      <c r="C72" s="5"/>
      <c r="D72" s="6"/>
      <c r="E72" s="6"/>
      <c r="F72" s="6"/>
    </row>
    <row r="73" spans="1:6" x14ac:dyDescent="0.25">
      <c r="A73" s="133"/>
      <c r="B73" s="132"/>
      <c r="D73" s="99"/>
      <c r="E73" s="99"/>
      <c r="F73" s="99"/>
    </row>
    <row r="74" spans="1:6" ht="12.75" x14ac:dyDescent="0.25">
      <c r="A74" s="85" t="s">
        <v>183</v>
      </c>
    </row>
    <row r="75" spans="1:6" x14ac:dyDescent="0.25">
      <c r="A75" s="139" t="s">
        <v>212</v>
      </c>
      <c r="B75" s="139"/>
      <c r="C75" s="139"/>
      <c r="D75" s="139"/>
      <c r="E75" s="139"/>
      <c r="F75" s="139"/>
    </row>
    <row r="76" spans="1:6" ht="45" x14ac:dyDescent="0.25">
      <c r="A76" s="105" t="s">
        <v>26</v>
      </c>
      <c r="B76" s="1" t="s">
        <v>34</v>
      </c>
      <c r="C76" s="1"/>
      <c r="D76" s="1" t="s">
        <v>7</v>
      </c>
      <c r="E76" s="1" t="s">
        <v>8</v>
      </c>
      <c r="F76" s="1" t="s">
        <v>9</v>
      </c>
    </row>
    <row r="77" spans="1:6" x14ac:dyDescent="0.25">
      <c r="A77" s="106"/>
      <c r="B77" s="104"/>
      <c r="C77" s="5"/>
      <c r="D77" s="6"/>
      <c r="E77" s="6"/>
      <c r="F77" s="6"/>
    </row>
    <row r="79" spans="1:6" ht="12.75" x14ac:dyDescent="0.25">
      <c r="A79" s="76" t="s">
        <v>27</v>
      </c>
    </row>
    <row r="80" spans="1:6" x14ac:dyDescent="0.25">
      <c r="A80" s="139" t="s">
        <v>28</v>
      </c>
      <c r="B80" s="139"/>
      <c r="C80" s="139"/>
      <c r="D80" s="139"/>
      <c r="E80" s="139"/>
      <c r="F80" s="139"/>
    </row>
    <row r="81" spans="1:6" ht="33.75" x14ac:dyDescent="0.25">
      <c r="A81" s="86" t="s">
        <v>29</v>
      </c>
      <c r="B81" s="1" t="s">
        <v>30</v>
      </c>
      <c r="C81" s="1"/>
      <c r="D81" s="1" t="s">
        <v>7</v>
      </c>
      <c r="E81" s="1" t="s">
        <v>8</v>
      </c>
      <c r="F81" s="1" t="s">
        <v>9</v>
      </c>
    </row>
    <row r="82" spans="1:6" x14ac:dyDescent="0.25">
      <c r="A82" s="89"/>
      <c r="B82" s="4"/>
      <c r="C82" s="5"/>
      <c r="D82" s="5"/>
      <c r="E82" s="6"/>
      <c r="F82" s="6"/>
    </row>
    <row r="83" spans="1:6" x14ac:dyDescent="0.25">
      <c r="A83" s="89"/>
      <c r="B83" s="4"/>
      <c r="C83" s="5"/>
      <c r="D83" s="5"/>
      <c r="E83" s="6"/>
      <c r="F83" s="6"/>
    </row>
    <row r="84" spans="1:6" x14ac:dyDescent="0.25">
      <c r="A84" s="89"/>
      <c r="B84" s="4"/>
      <c r="C84" s="5"/>
      <c r="D84" s="5"/>
      <c r="E84" s="6"/>
      <c r="F84" s="6"/>
    </row>
    <row r="87" spans="1:6" ht="12.75" x14ac:dyDescent="0.25">
      <c r="A87" s="76" t="s">
        <v>31</v>
      </c>
    </row>
    <row r="88" spans="1:6" x14ac:dyDescent="0.25">
      <c r="A88" s="139" t="s">
        <v>198</v>
      </c>
      <c r="B88" s="139"/>
      <c r="C88" s="139"/>
      <c r="D88" s="139"/>
      <c r="E88" s="139"/>
      <c r="F88" s="139"/>
    </row>
    <row r="89" spans="1:6" ht="33.75" x14ac:dyDescent="0.25">
      <c r="A89" s="86" t="s">
        <v>32</v>
      </c>
      <c r="B89" s="1" t="s">
        <v>33</v>
      </c>
      <c r="C89" s="1" t="s">
        <v>6</v>
      </c>
      <c r="D89" s="1" t="s">
        <v>7</v>
      </c>
      <c r="E89" s="1" t="s">
        <v>8</v>
      </c>
      <c r="F89" s="1" t="s">
        <v>9</v>
      </c>
    </row>
    <row r="90" spans="1:6" x14ac:dyDescent="0.25">
      <c r="A90" s="87"/>
      <c r="B90" s="4"/>
      <c r="C90" s="5"/>
      <c r="D90" s="5"/>
      <c r="E90" s="6"/>
      <c r="F90" s="6"/>
    </row>
    <row r="91" spans="1:6" x14ac:dyDescent="0.25">
      <c r="A91" s="89"/>
      <c r="B91" s="4"/>
      <c r="C91" s="5"/>
      <c r="D91" s="5"/>
      <c r="E91" s="6"/>
      <c r="F91" s="6"/>
    </row>
    <row r="92" spans="1:6" x14ac:dyDescent="0.25">
      <c r="A92" s="87"/>
      <c r="B92" s="4"/>
      <c r="C92" s="5"/>
      <c r="D92" s="5"/>
      <c r="E92" s="6"/>
      <c r="F92" s="6"/>
    </row>
    <row r="93" spans="1:6" x14ac:dyDescent="0.25">
      <c r="A93" s="89"/>
      <c r="B93" s="4"/>
      <c r="C93" s="5"/>
      <c r="D93" s="5"/>
      <c r="E93" s="6"/>
      <c r="F93" s="6"/>
    </row>
    <row r="94" spans="1:6" x14ac:dyDescent="0.25">
      <c r="A94" s="87"/>
      <c r="B94" s="4"/>
      <c r="C94" s="5"/>
      <c r="D94" s="5"/>
      <c r="E94" s="6"/>
      <c r="F94" s="6"/>
    </row>
    <row r="95" spans="1:6" x14ac:dyDescent="0.25">
      <c r="A95" s="89"/>
      <c r="B95" s="4"/>
      <c r="C95" s="5"/>
      <c r="D95" s="5"/>
      <c r="E95" s="6"/>
      <c r="F95" s="6"/>
    </row>
    <row r="96" spans="1:6" x14ac:dyDescent="0.25">
      <c r="A96" s="87"/>
      <c r="B96" s="4"/>
      <c r="C96" s="5"/>
      <c r="D96" s="5"/>
      <c r="E96" s="6"/>
      <c r="F96" s="6"/>
    </row>
  </sheetData>
  <mergeCells count="20">
    <mergeCell ref="A3:F3"/>
    <mergeCell ref="B7:C7"/>
    <mergeCell ref="B11:C11"/>
    <mergeCell ref="B12:C12"/>
    <mergeCell ref="B6:C6"/>
    <mergeCell ref="A4:C4"/>
    <mergeCell ref="A88:F88"/>
    <mergeCell ref="A20:F20"/>
    <mergeCell ref="A27:F27"/>
    <mergeCell ref="A33:F33"/>
    <mergeCell ref="A39:F39"/>
    <mergeCell ref="A51:F51"/>
    <mergeCell ref="A45:F45"/>
    <mergeCell ref="B13:C13"/>
    <mergeCell ref="B14:C14"/>
    <mergeCell ref="A57:F57"/>
    <mergeCell ref="A65:F65"/>
    <mergeCell ref="A80:F80"/>
    <mergeCell ref="A70:F70"/>
    <mergeCell ref="A75:F75"/>
  </mergeCells>
  <hyperlinks>
    <hyperlink ref="D8"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F65"/>
  <sheetViews>
    <sheetView zoomScaleNormal="100" workbookViewId="0">
      <selection activeCell="A12" sqref="A12"/>
    </sheetView>
  </sheetViews>
  <sheetFormatPr baseColWidth="10" defaultColWidth="11.42578125" defaultRowHeight="11.25" x14ac:dyDescent="0.25"/>
  <cols>
    <col min="1" max="1" width="27" style="88" customWidth="1"/>
    <col min="2" max="2" width="24.85546875" style="2" customWidth="1"/>
    <col min="3" max="3" width="9.7109375" style="2" customWidth="1"/>
    <col min="4" max="4" width="9.140625" style="2" customWidth="1"/>
    <col min="5" max="5" width="9.85546875" style="2" bestFit="1" customWidth="1"/>
    <col min="6" max="6" width="9.85546875" style="2" customWidth="1"/>
    <col min="7" max="16384" width="11.42578125" style="2"/>
  </cols>
  <sheetData>
    <row r="4" spans="1:6" ht="15" x14ac:dyDescent="0.25">
      <c r="A4" s="140" t="s">
        <v>2</v>
      </c>
      <c r="B4" s="140"/>
      <c r="C4" s="140"/>
      <c r="D4" s="140"/>
      <c r="E4" s="140"/>
      <c r="F4" s="140"/>
    </row>
    <row r="6" spans="1:6" ht="12.75" x14ac:dyDescent="0.25">
      <c r="A6" s="83" t="s">
        <v>0</v>
      </c>
      <c r="B6" s="138">
        <f>+'1_Formación'!B6</f>
        <v>0</v>
      </c>
      <c r="C6" s="138"/>
    </row>
    <row r="7" spans="1:6" ht="12.75" x14ac:dyDescent="0.25">
      <c r="A7" s="35" t="s">
        <v>1</v>
      </c>
      <c r="B7" s="138">
        <f>+'1_Formación'!B7</f>
        <v>0</v>
      </c>
      <c r="C7" s="138"/>
    </row>
    <row r="8" spans="1:6" ht="12.75" x14ac:dyDescent="0.25">
      <c r="A8" s="35" t="s">
        <v>3</v>
      </c>
      <c r="B8" s="138">
        <f>+'1_Formación'!B11</f>
        <v>0</v>
      </c>
      <c r="C8" s="138"/>
    </row>
    <row r="9" spans="1:6" ht="12.75" x14ac:dyDescent="0.25">
      <c r="A9" s="35" t="s">
        <v>4</v>
      </c>
      <c r="B9" s="138">
        <f>+'1_Formación'!B12</f>
        <v>0</v>
      </c>
      <c r="C9" s="138"/>
    </row>
    <row r="12" spans="1:6" ht="12.75" x14ac:dyDescent="0.25">
      <c r="A12" s="84" t="s">
        <v>35</v>
      </c>
    </row>
    <row r="14" spans="1:6" ht="12.75" x14ac:dyDescent="0.25">
      <c r="A14" s="76" t="s">
        <v>37</v>
      </c>
    </row>
    <row r="15" spans="1:6" ht="24.75" customHeight="1" x14ac:dyDescent="0.25">
      <c r="A15" s="139" t="s">
        <v>48</v>
      </c>
      <c r="B15" s="139"/>
      <c r="C15" s="139"/>
      <c r="D15" s="139"/>
      <c r="E15" s="139"/>
      <c r="F15" s="139"/>
    </row>
    <row r="16" spans="1:6" ht="33.75" x14ac:dyDescent="0.25">
      <c r="A16" s="86" t="s">
        <v>5</v>
      </c>
      <c r="B16" s="1" t="s">
        <v>208</v>
      </c>
      <c r="C16" s="1" t="s">
        <v>213</v>
      </c>
      <c r="D16" s="1" t="s">
        <v>7</v>
      </c>
      <c r="E16" s="1" t="s">
        <v>52</v>
      </c>
      <c r="F16" s="1" t="s">
        <v>9</v>
      </c>
    </row>
    <row r="17" spans="1:6" x14ac:dyDescent="0.25">
      <c r="A17" s="89"/>
      <c r="B17" s="6"/>
      <c r="C17" s="6"/>
      <c r="D17" s="6"/>
      <c r="E17" s="6"/>
      <c r="F17" s="6"/>
    </row>
    <row r="19" spans="1:6" ht="12.75" x14ac:dyDescent="0.25">
      <c r="A19" s="76" t="s">
        <v>42</v>
      </c>
    </row>
    <row r="20" spans="1:6" ht="17.25" customHeight="1" x14ac:dyDescent="0.25">
      <c r="A20" s="139" t="s">
        <v>41</v>
      </c>
      <c r="B20" s="139"/>
      <c r="C20" s="139"/>
      <c r="D20" s="139"/>
      <c r="E20" s="139"/>
      <c r="F20" s="139"/>
    </row>
    <row r="21" spans="1:6" ht="33.75" x14ac:dyDescent="0.25">
      <c r="A21" s="86" t="s">
        <v>5</v>
      </c>
      <c r="B21" s="1" t="s">
        <v>208</v>
      </c>
      <c r="C21" s="1" t="s">
        <v>213</v>
      </c>
      <c r="D21" s="1" t="s">
        <v>7</v>
      </c>
      <c r="E21" s="1" t="s">
        <v>52</v>
      </c>
      <c r="F21" s="1" t="s">
        <v>9</v>
      </c>
    </row>
    <row r="22" spans="1:6" x14ac:dyDescent="0.25">
      <c r="A22" s="89"/>
      <c r="B22" s="6"/>
      <c r="C22" s="6"/>
      <c r="D22" s="6"/>
      <c r="E22" s="6"/>
      <c r="F22" s="6"/>
    </row>
    <row r="23" spans="1:6" x14ac:dyDescent="0.25">
      <c r="A23" s="100"/>
      <c r="B23" s="99"/>
      <c r="C23" s="99"/>
      <c r="D23" s="99"/>
      <c r="E23" s="99"/>
      <c r="F23" s="99"/>
    </row>
    <row r="24" spans="1:6" ht="12.75" x14ac:dyDescent="0.25">
      <c r="A24" s="76" t="s">
        <v>214</v>
      </c>
    </row>
    <row r="25" spans="1:6" x14ac:dyDescent="0.25">
      <c r="A25" s="139"/>
      <c r="B25" s="139"/>
      <c r="C25" s="139"/>
      <c r="D25" s="139"/>
      <c r="E25" s="139"/>
      <c r="F25" s="139"/>
    </row>
    <row r="26" spans="1:6" ht="33.75" x14ac:dyDescent="0.25">
      <c r="A26" s="86" t="s">
        <v>5</v>
      </c>
      <c r="B26" s="1" t="s">
        <v>208</v>
      </c>
      <c r="C26" s="1" t="s">
        <v>215</v>
      </c>
      <c r="D26" s="1" t="s">
        <v>7</v>
      </c>
      <c r="E26" s="1" t="s">
        <v>8</v>
      </c>
      <c r="F26" s="1" t="s">
        <v>9</v>
      </c>
    </row>
    <row r="27" spans="1:6" x14ac:dyDescent="0.25">
      <c r="A27" s="89"/>
      <c r="B27" s="6"/>
      <c r="C27" s="6"/>
      <c r="D27" s="6"/>
      <c r="E27" s="6"/>
      <c r="F27" s="6"/>
    </row>
    <row r="28" spans="1:6" x14ac:dyDescent="0.25">
      <c r="A28" s="100"/>
      <c r="B28" s="99"/>
      <c r="C28" s="99"/>
      <c r="D28" s="99"/>
      <c r="E28" s="99"/>
      <c r="F28" s="99"/>
    </row>
    <row r="29" spans="1:6" ht="12.75" x14ac:dyDescent="0.25">
      <c r="A29" s="76" t="s">
        <v>38</v>
      </c>
    </row>
    <row r="30" spans="1:6" ht="58.5" customHeight="1" x14ac:dyDescent="0.25">
      <c r="A30" s="139" t="s">
        <v>199</v>
      </c>
      <c r="B30" s="139"/>
      <c r="C30" s="139"/>
      <c r="D30" s="139"/>
      <c r="E30" s="139"/>
      <c r="F30" s="139"/>
    </row>
    <row r="31" spans="1:6" ht="33.75" x14ac:dyDescent="0.25">
      <c r="A31" s="86" t="s">
        <v>5</v>
      </c>
      <c r="B31" s="1" t="s">
        <v>208</v>
      </c>
      <c r="C31" s="1" t="s">
        <v>6</v>
      </c>
      <c r="D31" s="1" t="s">
        <v>7</v>
      </c>
      <c r="E31" s="1" t="s">
        <v>8</v>
      </c>
      <c r="F31" s="1" t="s">
        <v>9</v>
      </c>
    </row>
    <row r="32" spans="1:6" x14ac:dyDescent="0.25">
      <c r="A32" s="89"/>
      <c r="B32" s="6"/>
      <c r="C32" s="6"/>
      <c r="D32" s="6"/>
      <c r="E32" s="6"/>
      <c r="F32" s="6"/>
    </row>
    <row r="34" spans="1:6" ht="12.75" x14ac:dyDescent="0.25">
      <c r="A34" s="76" t="s">
        <v>39</v>
      </c>
    </row>
    <row r="35" spans="1:6" ht="45" customHeight="1" x14ac:dyDescent="0.25">
      <c r="A35" s="139" t="s">
        <v>40</v>
      </c>
      <c r="B35" s="139"/>
      <c r="C35" s="139"/>
      <c r="D35" s="139"/>
      <c r="E35" s="139"/>
      <c r="F35" s="139"/>
    </row>
    <row r="36" spans="1:6" ht="33.75" x14ac:dyDescent="0.25">
      <c r="A36" s="86" t="s">
        <v>5</v>
      </c>
      <c r="B36" s="1" t="s">
        <v>208</v>
      </c>
      <c r="C36" s="1" t="s">
        <v>6</v>
      </c>
      <c r="D36" s="1" t="s">
        <v>7</v>
      </c>
      <c r="E36" s="1" t="s">
        <v>8</v>
      </c>
      <c r="F36" s="1" t="s">
        <v>9</v>
      </c>
    </row>
    <row r="37" spans="1:6" ht="15.75" x14ac:dyDescent="0.35">
      <c r="A37" s="90"/>
      <c r="B37" s="77"/>
      <c r="C37" s="6"/>
      <c r="D37" s="6"/>
      <c r="E37" s="6"/>
      <c r="F37" s="6"/>
    </row>
    <row r="40" spans="1:6" ht="12.75" x14ac:dyDescent="0.25">
      <c r="A40" s="76" t="s">
        <v>43</v>
      </c>
    </row>
    <row r="41" spans="1:6" ht="45" customHeight="1" x14ac:dyDescent="0.25">
      <c r="A41" s="139" t="s">
        <v>40</v>
      </c>
      <c r="B41" s="139"/>
      <c r="C41" s="139"/>
      <c r="D41" s="139"/>
      <c r="E41" s="139"/>
      <c r="F41" s="139"/>
    </row>
    <row r="42" spans="1:6" ht="33.75" x14ac:dyDescent="0.25">
      <c r="A42" s="86" t="s">
        <v>5</v>
      </c>
      <c r="B42" s="1" t="s">
        <v>208</v>
      </c>
      <c r="C42" s="1" t="s">
        <v>6</v>
      </c>
      <c r="D42" s="1" t="s">
        <v>7</v>
      </c>
      <c r="E42" s="1" t="s">
        <v>8</v>
      </c>
      <c r="F42" s="1" t="s">
        <v>9</v>
      </c>
    </row>
    <row r="43" spans="1:6" ht="15" x14ac:dyDescent="0.25">
      <c r="A43" s="91"/>
      <c r="B43" s="4"/>
      <c r="C43" s="6"/>
      <c r="D43" s="6"/>
      <c r="E43" s="6"/>
      <c r="F43" s="6"/>
    </row>
    <row r="46" spans="1:6" ht="12.75" x14ac:dyDescent="0.25">
      <c r="A46" s="76" t="s">
        <v>44</v>
      </c>
    </row>
    <row r="47" spans="1:6" ht="45" customHeight="1" x14ac:dyDescent="0.25">
      <c r="A47" s="139" t="s">
        <v>40</v>
      </c>
      <c r="B47" s="139"/>
      <c r="C47" s="139"/>
      <c r="D47" s="139"/>
      <c r="E47" s="139"/>
      <c r="F47" s="139"/>
    </row>
    <row r="48" spans="1:6" ht="33.75" x14ac:dyDescent="0.25">
      <c r="A48" s="86" t="s">
        <v>5</v>
      </c>
      <c r="B48" s="1" t="s">
        <v>208</v>
      </c>
      <c r="C48" s="1" t="s">
        <v>6</v>
      </c>
      <c r="D48" s="1" t="s">
        <v>7</v>
      </c>
      <c r="E48" s="1" t="s">
        <v>8</v>
      </c>
      <c r="F48" s="1" t="s">
        <v>9</v>
      </c>
    </row>
    <row r="49" spans="1:6" ht="15" x14ac:dyDescent="0.35">
      <c r="A49" s="90"/>
      <c r="B49" s="4"/>
      <c r="C49" s="4"/>
      <c r="D49" s="6"/>
      <c r="E49" s="6"/>
      <c r="F49" s="6"/>
    </row>
    <row r="52" spans="1:6" ht="12.75" x14ac:dyDescent="0.25">
      <c r="A52" s="76" t="s">
        <v>45</v>
      </c>
    </row>
    <row r="53" spans="1:6" ht="45" customHeight="1" x14ac:dyDescent="0.25">
      <c r="A53" s="139" t="s">
        <v>40</v>
      </c>
      <c r="B53" s="139"/>
      <c r="C53" s="139"/>
      <c r="D53" s="139"/>
      <c r="E53" s="139"/>
      <c r="F53" s="139"/>
    </row>
    <row r="54" spans="1:6" ht="33.75" x14ac:dyDescent="0.25">
      <c r="A54" s="86" t="s">
        <v>5</v>
      </c>
      <c r="B54" s="1" t="s">
        <v>208</v>
      </c>
      <c r="C54" s="1" t="s">
        <v>6</v>
      </c>
      <c r="D54" s="1" t="s">
        <v>7</v>
      </c>
      <c r="E54" s="1" t="s">
        <v>8</v>
      </c>
      <c r="F54" s="1" t="s">
        <v>9</v>
      </c>
    </row>
    <row r="55" spans="1:6" x14ac:dyDescent="0.25">
      <c r="A55" s="89"/>
      <c r="B55" s="6"/>
      <c r="C55" s="6"/>
      <c r="D55" s="6"/>
      <c r="E55" s="6"/>
      <c r="F55" s="6"/>
    </row>
    <row r="57" spans="1:6" ht="12.75" x14ac:dyDescent="0.25">
      <c r="A57" s="76" t="s">
        <v>46</v>
      </c>
    </row>
    <row r="58" spans="1:6" ht="34.5" customHeight="1" x14ac:dyDescent="0.25">
      <c r="A58" s="139" t="s">
        <v>47</v>
      </c>
      <c r="B58" s="139"/>
      <c r="C58" s="139"/>
      <c r="D58" s="139"/>
      <c r="E58" s="139"/>
      <c r="F58" s="139"/>
    </row>
    <row r="59" spans="1:6" ht="33.75" x14ac:dyDescent="0.25">
      <c r="A59" s="86" t="s">
        <v>5</v>
      </c>
      <c r="B59" s="1" t="s">
        <v>208</v>
      </c>
      <c r="C59" s="1" t="s">
        <v>6</v>
      </c>
      <c r="D59" s="1" t="s">
        <v>7</v>
      </c>
      <c r="E59" s="1" t="s">
        <v>8</v>
      </c>
      <c r="F59" s="1" t="s">
        <v>9</v>
      </c>
    </row>
    <row r="60" spans="1:6" x14ac:dyDescent="0.25">
      <c r="A60" s="87"/>
      <c r="B60" s="4"/>
      <c r="C60" s="4"/>
      <c r="D60" s="4"/>
      <c r="E60" s="4"/>
      <c r="F60" s="4"/>
    </row>
    <row r="61" spans="1:6" hidden="1" x14ac:dyDescent="0.25">
      <c r="A61" s="87"/>
      <c r="B61" s="4"/>
      <c r="C61" s="4"/>
      <c r="D61" s="4"/>
      <c r="E61" s="4"/>
      <c r="F61" s="4"/>
    </row>
    <row r="62" spans="1:6" hidden="1" x14ac:dyDescent="0.25">
      <c r="A62" s="89"/>
      <c r="B62" s="6"/>
      <c r="C62" s="6"/>
      <c r="D62" s="6"/>
      <c r="E62" s="6"/>
      <c r="F62" s="6"/>
    </row>
    <row r="63" spans="1:6" hidden="1" x14ac:dyDescent="0.25">
      <c r="A63" s="89"/>
      <c r="B63" s="6"/>
      <c r="C63" s="6"/>
      <c r="D63" s="6"/>
      <c r="E63" s="6"/>
      <c r="F63" s="6"/>
    </row>
    <row r="64" spans="1:6" hidden="1" x14ac:dyDescent="0.25">
      <c r="A64" s="89"/>
      <c r="B64" s="6"/>
      <c r="C64" s="6"/>
      <c r="D64" s="6"/>
      <c r="E64" s="6"/>
      <c r="F64" s="6"/>
    </row>
    <row r="65" spans="1:6" hidden="1" x14ac:dyDescent="0.25">
      <c r="A65" s="89"/>
      <c r="B65" s="6"/>
      <c r="C65" s="6"/>
      <c r="D65" s="6"/>
      <c r="E65" s="6"/>
      <c r="F65" s="6"/>
    </row>
  </sheetData>
  <mergeCells count="14">
    <mergeCell ref="A47:F47"/>
    <mergeCell ref="A53:F53"/>
    <mergeCell ref="A58:F58"/>
    <mergeCell ref="A15:F15"/>
    <mergeCell ref="A30:F30"/>
    <mergeCell ref="A35:F35"/>
    <mergeCell ref="A20:F20"/>
    <mergeCell ref="A41:F41"/>
    <mergeCell ref="A25:F25"/>
    <mergeCell ref="A4:F4"/>
    <mergeCell ref="B6:C6"/>
    <mergeCell ref="B7:C7"/>
    <mergeCell ref="B8:C8"/>
    <mergeCell ref="B9:C9"/>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40"/>
  <sheetViews>
    <sheetView zoomScaleNormal="100" workbookViewId="0">
      <selection activeCell="A12" sqref="A12"/>
    </sheetView>
  </sheetViews>
  <sheetFormatPr baseColWidth="10" defaultColWidth="11.42578125" defaultRowHeight="11.25" x14ac:dyDescent="0.25"/>
  <cols>
    <col min="1" max="1" width="27" style="88" customWidth="1"/>
    <col min="2" max="2" width="24.85546875" style="2" customWidth="1"/>
    <col min="3" max="3" width="9.7109375" style="2" customWidth="1"/>
    <col min="4" max="4" width="7.85546875" style="2" customWidth="1"/>
    <col min="5" max="5" width="9.85546875" style="2" bestFit="1" customWidth="1"/>
    <col min="6" max="6" width="9.85546875" style="2" customWidth="1"/>
    <col min="7" max="16384" width="11.42578125" style="2"/>
  </cols>
  <sheetData>
    <row r="4" spans="1:6" ht="15" x14ac:dyDescent="0.25">
      <c r="A4" s="140" t="s">
        <v>2</v>
      </c>
      <c r="B4" s="140"/>
      <c r="C4" s="140"/>
      <c r="D4" s="140"/>
      <c r="E4" s="140"/>
      <c r="F4" s="140"/>
    </row>
    <row r="6" spans="1:6" ht="12.75" x14ac:dyDescent="0.25">
      <c r="A6" s="83" t="s">
        <v>0</v>
      </c>
      <c r="B6" s="138">
        <f>+'1_Formación'!B6</f>
        <v>0</v>
      </c>
      <c r="C6" s="138"/>
    </row>
    <row r="7" spans="1:6" ht="12.75" x14ac:dyDescent="0.25">
      <c r="A7" s="35" t="s">
        <v>1</v>
      </c>
      <c r="B7" s="138">
        <f>+'1_Formación'!B7</f>
        <v>0</v>
      </c>
      <c r="C7" s="138"/>
    </row>
    <row r="8" spans="1:6" ht="12.75" x14ac:dyDescent="0.25">
      <c r="A8" s="35" t="s">
        <v>3</v>
      </c>
      <c r="B8" s="138">
        <f>+'1_Formación'!B11</f>
        <v>0</v>
      </c>
      <c r="C8" s="138"/>
    </row>
    <row r="9" spans="1:6" ht="12.75" x14ac:dyDescent="0.25">
      <c r="A9" s="35" t="s">
        <v>4</v>
      </c>
      <c r="B9" s="138">
        <f>+'1_Formación'!B12</f>
        <v>0</v>
      </c>
      <c r="C9" s="138"/>
    </row>
    <row r="12" spans="1:6" ht="12.75" x14ac:dyDescent="0.25">
      <c r="A12" s="84" t="s">
        <v>49</v>
      </c>
    </row>
    <row r="14" spans="1:6" ht="12.75" x14ac:dyDescent="0.25">
      <c r="A14" s="142" t="s">
        <v>50</v>
      </c>
      <c r="B14" s="142"/>
      <c r="C14" s="142"/>
      <c r="D14" s="142"/>
      <c r="E14" s="142"/>
      <c r="F14" s="142"/>
    </row>
    <row r="15" spans="1:6" ht="24.75" customHeight="1" x14ac:dyDescent="0.25">
      <c r="A15" s="139" t="s">
        <v>51</v>
      </c>
      <c r="B15" s="139"/>
      <c r="C15" s="139"/>
      <c r="D15" s="139"/>
      <c r="E15" s="139"/>
      <c r="F15" s="139"/>
    </row>
    <row r="16" spans="1:6" ht="33.75" x14ac:dyDescent="0.25">
      <c r="A16" s="86" t="s">
        <v>5</v>
      </c>
      <c r="B16" s="1" t="s">
        <v>216</v>
      </c>
      <c r="C16" s="1"/>
      <c r="D16" s="1" t="s">
        <v>7</v>
      </c>
      <c r="E16" s="1" t="s">
        <v>8</v>
      </c>
      <c r="F16" s="1" t="s">
        <v>9</v>
      </c>
    </row>
    <row r="17" spans="1:6" x14ac:dyDescent="0.25">
      <c r="A17" s="89"/>
      <c r="B17" s="6"/>
      <c r="C17" s="6"/>
      <c r="D17" s="6"/>
      <c r="E17" s="6"/>
      <c r="F17" s="6"/>
    </row>
    <row r="19" spans="1:6" ht="36.75" customHeight="1" x14ac:dyDescent="0.25">
      <c r="A19" s="142" t="s">
        <v>53</v>
      </c>
      <c r="B19" s="142"/>
      <c r="C19" s="142"/>
      <c r="D19" s="142"/>
      <c r="E19" s="142"/>
      <c r="F19" s="142"/>
    </row>
    <row r="20" spans="1:6" ht="39" customHeight="1" x14ac:dyDescent="0.25">
      <c r="A20" s="139" t="s">
        <v>54</v>
      </c>
      <c r="B20" s="139"/>
      <c r="C20" s="139"/>
      <c r="D20" s="139"/>
      <c r="E20" s="139"/>
      <c r="F20" s="139"/>
    </row>
    <row r="21" spans="1:6" ht="33.75" x14ac:dyDescent="0.25">
      <c r="A21" s="86" t="s">
        <v>5</v>
      </c>
      <c r="B21" s="1" t="s">
        <v>216</v>
      </c>
      <c r="C21" s="1"/>
      <c r="D21" s="1" t="s">
        <v>7</v>
      </c>
      <c r="E21" s="1" t="s">
        <v>8</v>
      </c>
      <c r="F21" s="1" t="s">
        <v>9</v>
      </c>
    </row>
    <row r="22" spans="1:6" x14ac:dyDescent="0.25">
      <c r="A22" s="89"/>
      <c r="B22" s="6"/>
      <c r="C22" s="6"/>
      <c r="D22" s="6"/>
      <c r="E22" s="6"/>
      <c r="F22" s="6"/>
    </row>
    <row r="24" spans="1:6" ht="12.75" x14ac:dyDescent="0.25">
      <c r="A24" s="76" t="s">
        <v>55</v>
      </c>
    </row>
    <row r="25" spans="1:6" ht="17.25" customHeight="1" x14ac:dyDescent="0.25">
      <c r="A25" s="139"/>
      <c r="B25" s="139"/>
      <c r="C25" s="139"/>
      <c r="D25" s="139"/>
      <c r="E25" s="139"/>
      <c r="F25" s="139"/>
    </row>
    <row r="26" spans="1:6" ht="33.75" x14ac:dyDescent="0.25">
      <c r="A26" s="86" t="s">
        <v>5</v>
      </c>
      <c r="B26" s="1" t="s">
        <v>216</v>
      </c>
      <c r="C26" s="1" t="s">
        <v>200</v>
      </c>
      <c r="D26" s="1" t="s">
        <v>7</v>
      </c>
      <c r="E26" s="1" t="s">
        <v>8</v>
      </c>
      <c r="F26" s="1" t="s">
        <v>9</v>
      </c>
    </row>
    <row r="27" spans="1:6" x14ac:dyDescent="0.25">
      <c r="A27" s="89"/>
      <c r="B27" s="6"/>
      <c r="C27" s="6"/>
      <c r="D27" s="6"/>
      <c r="E27" s="6"/>
      <c r="F27" s="6"/>
    </row>
    <row r="29" spans="1:6" ht="12.75" x14ac:dyDescent="0.25">
      <c r="A29" s="76" t="s">
        <v>56</v>
      </c>
    </row>
    <row r="30" spans="1:6" ht="29.25" customHeight="1" x14ac:dyDescent="0.25">
      <c r="A30" s="139" t="s">
        <v>217</v>
      </c>
      <c r="B30" s="139"/>
      <c r="C30" s="139"/>
      <c r="D30" s="139"/>
      <c r="E30" s="139"/>
      <c r="F30" s="139"/>
    </row>
    <row r="31" spans="1:6" ht="33.75" x14ac:dyDescent="0.25">
      <c r="A31" s="86" t="s">
        <v>5</v>
      </c>
      <c r="B31" s="1" t="s">
        <v>13</v>
      </c>
      <c r="C31" s="1"/>
      <c r="D31" s="1" t="s">
        <v>7</v>
      </c>
      <c r="E31" s="1" t="s">
        <v>8</v>
      </c>
      <c r="F31" s="1" t="s">
        <v>9</v>
      </c>
    </row>
    <row r="32" spans="1:6" x14ac:dyDescent="0.25">
      <c r="A32" s="87"/>
      <c r="B32" s="4"/>
      <c r="C32" s="5"/>
      <c r="D32" s="6"/>
      <c r="E32" s="6"/>
      <c r="F32" s="6"/>
    </row>
    <row r="33" spans="1:6" x14ac:dyDescent="0.25">
      <c r="A33" s="87"/>
      <c r="B33" s="4"/>
      <c r="C33" s="5"/>
      <c r="D33" s="6"/>
      <c r="E33" s="6"/>
      <c r="F33" s="6"/>
    </row>
    <row r="36" spans="1:6" ht="12.75" x14ac:dyDescent="0.25">
      <c r="A36" s="76" t="s">
        <v>57</v>
      </c>
    </row>
    <row r="37" spans="1:6" ht="18.75" customHeight="1" x14ac:dyDescent="0.25">
      <c r="A37" s="139" t="s">
        <v>58</v>
      </c>
      <c r="B37" s="139"/>
      <c r="C37" s="139"/>
      <c r="D37" s="139"/>
      <c r="E37" s="139"/>
      <c r="F37" s="139"/>
    </row>
    <row r="38" spans="1:6" ht="33.75" x14ac:dyDescent="0.25">
      <c r="A38" s="86" t="s">
        <v>5</v>
      </c>
      <c r="B38" s="1" t="s">
        <v>216</v>
      </c>
      <c r="C38" s="1" t="s">
        <v>201</v>
      </c>
      <c r="D38" s="1" t="s">
        <v>7</v>
      </c>
      <c r="E38" s="1" t="s">
        <v>8</v>
      </c>
      <c r="F38" s="1" t="s">
        <v>9</v>
      </c>
    </row>
    <row r="39" spans="1:6" x14ac:dyDescent="0.25">
      <c r="A39" s="89"/>
      <c r="B39" s="6"/>
      <c r="C39" s="6"/>
      <c r="D39" s="6"/>
      <c r="E39" s="6"/>
      <c r="F39" s="6"/>
    </row>
    <row r="40" spans="1:6" x14ac:dyDescent="0.25">
      <c r="A40" s="89"/>
      <c r="B40" s="6"/>
      <c r="C40" s="6"/>
      <c r="D40" s="6"/>
      <c r="E40" s="6"/>
      <c r="F40" s="6"/>
    </row>
  </sheetData>
  <mergeCells count="12">
    <mergeCell ref="A19:F19"/>
    <mergeCell ref="A37:F37"/>
    <mergeCell ref="A20:F20"/>
    <mergeCell ref="A25:F25"/>
    <mergeCell ref="A30:F30"/>
    <mergeCell ref="A15:F15"/>
    <mergeCell ref="A4:F4"/>
    <mergeCell ref="B6:C6"/>
    <mergeCell ref="B7:C7"/>
    <mergeCell ref="B8:C8"/>
    <mergeCell ref="B9:C9"/>
    <mergeCell ref="A14:F1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84"/>
  <sheetViews>
    <sheetView zoomScaleNormal="100" workbookViewId="0">
      <selection activeCell="A6" sqref="A6"/>
    </sheetView>
  </sheetViews>
  <sheetFormatPr baseColWidth="10" defaultColWidth="11.42578125" defaultRowHeight="11.25" x14ac:dyDescent="0.25"/>
  <cols>
    <col min="1" max="1" width="28" style="88" customWidth="1"/>
    <col min="2" max="2" width="24.85546875" style="2" customWidth="1"/>
    <col min="3" max="3" width="9.7109375" style="2" customWidth="1"/>
    <col min="4" max="4" width="7.85546875" style="2" customWidth="1"/>
    <col min="5" max="5" width="9.85546875" style="2" bestFit="1" customWidth="1"/>
    <col min="6" max="6" width="9.85546875" style="2" customWidth="1"/>
    <col min="7" max="16384" width="11.42578125" style="2"/>
  </cols>
  <sheetData>
    <row r="4" spans="1:6" ht="15" x14ac:dyDescent="0.25">
      <c r="A4" s="140" t="s">
        <v>2</v>
      </c>
      <c r="B4" s="140"/>
      <c r="C4" s="140"/>
      <c r="D4" s="140"/>
      <c r="E4" s="140"/>
      <c r="F4" s="140"/>
    </row>
    <row r="6" spans="1:6" ht="12.75" x14ac:dyDescent="0.25">
      <c r="A6" s="83" t="s">
        <v>0</v>
      </c>
      <c r="B6" s="138">
        <f>+'1_Formación'!B6</f>
        <v>0</v>
      </c>
      <c r="C6" s="138"/>
    </row>
    <row r="7" spans="1:6" ht="12.75" x14ac:dyDescent="0.25">
      <c r="A7" s="35" t="s">
        <v>1</v>
      </c>
      <c r="B7" s="138">
        <f>+'1_Formación'!B7</f>
        <v>0</v>
      </c>
      <c r="C7" s="138"/>
    </row>
    <row r="8" spans="1:6" ht="12.75" x14ac:dyDescent="0.25">
      <c r="A8" s="35" t="s">
        <v>3</v>
      </c>
      <c r="B8" s="138">
        <f>+'1_Formación'!B11</f>
        <v>0</v>
      </c>
      <c r="C8" s="138"/>
    </row>
    <row r="9" spans="1:6" ht="12.75" x14ac:dyDescent="0.25">
      <c r="A9" s="35" t="s">
        <v>4</v>
      </c>
      <c r="B9" s="138">
        <f>+'1_Formación'!B12</f>
        <v>0</v>
      </c>
      <c r="C9" s="138"/>
    </row>
    <row r="12" spans="1:6" ht="12.75" x14ac:dyDescent="0.25">
      <c r="A12" s="84" t="s">
        <v>59</v>
      </c>
    </row>
    <row r="14" spans="1:6" ht="12.75" x14ac:dyDescent="0.25">
      <c r="A14" s="76" t="s">
        <v>209</v>
      </c>
    </row>
    <row r="15" spans="1:6" ht="24.75" customHeight="1" x14ac:dyDescent="0.25">
      <c r="A15" s="139" t="s">
        <v>60</v>
      </c>
      <c r="B15" s="139"/>
      <c r="C15" s="139"/>
      <c r="D15" s="139"/>
      <c r="E15" s="139"/>
      <c r="F15" s="139"/>
    </row>
    <row r="16" spans="1:6" ht="33.75" x14ac:dyDescent="0.25">
      <c r="A16" s="86" t="s">
        <v>5</v>
      </c>
      <c r="B16" s="1" t="s">
        <v>208</v>
      </c>
      <c r="C16" s="1" t="s">
        <v>6</v>
      </c>
      <c r="D16" s="1" t="s">
        <v>7</v>
      </c>
      <c r="E16" s="1" t="s">
        <v>8</v>
      </c>
      <c r="F16" s="1" t="s">
        <v>9</v>
      </c>
    </row>
    <row r="17" spans="1:6" x14ac:dyDescent="0.25">
      <c r="A17" s="89"/>
      <c r="B17" s="87"/>
      <c r="C17" s="87"/>
      <c r="D17" s="87"/>
      <c r="E17" s="6"/>
      <c r="F17" s="6"/>
    </row>
    <row r="19" spans="1:6" ht="11.25" customHeight="1" x14ac:dyDescent="0.25">
      <c r="A19" s="76" t="s">
        <v>210</v>
      </c>
    </row>
    <row r="20" spans="1:6" ht="35.25" customHeight="1" x14ac:dyDescent="0.25">
      <c r="A20" s="139" t="s">
        <v>61</v>
      </c>
      <c r="B20" s="139"/>
      <c r="C20" s="139"/>
      <c r="D20" s="139"/>
      <c r="E20" s="139"/>
      <c r="F20" s="139"/>
    </row>
    <row r="21" spans="1:6" ht="33.75" x14ac:dyDescent="0.25">
      <c r="A21" s="86" t="s">
        <v>5</v>
      </c>
      <c r="B21" s="1" t="s">
        <v>208</v>
      </c>
      <c r="C21" s="1" t="s">
        <v>6</v>
      </c>
      <c r="D21" s="1" t="s">
        <v>7</v>
      </c>
      <c r="E21" s="1" t="s">
        <v>8</v>
      </c>
      <c r="F21" s="1" t="s">
        <v>9</v>
      </c>
    </row>
    <row r="22" spans="1:6" x14ac:dyDescent="0.25">
      <c r="A22" s="89"/>
      <c r="B22" s="6"/>
      <c r="C22" s="6"/>
      <c r="D22" s="6"/>
      <c r="E22" s="6"/>
      <c r="F22" s="6"/>
    </row>
    <row r="24" spans="1:6" ht="12.75" x14ac:dyDescent="0.25">
      <c r="A24" s="85" t="s">
        <v>222</v>
      </c>
    </row>
    <row r="25" spans="1:6" ht="41.25" customHeight="1" x14ac:dyDescent="0.25">
      <c r="A25" s="139" t="s">
        <v>202</v>
      </c>
      <c r="B25" s="139"/>
      <c r="C25" s="139"/>
      <c r="D25" s="139"/>
      <c r="E25" s="139"/>
      <c r="F25" s="139"/>
    </row>
    <row r="26" spans="1:6" ht="33.75" x14ac:dyDescent="0.25">
      <c r="A26" s="86" t="s">
        <v>5</v>
      </c>
      <c r="B26" s="1" t="s">
        <v>13</v>
      </c>
      <c r="C26" s="1" t="s">
        <v>6</v>
      </c>
      <c r="D26" s="1" t="s">
        <v>7</v>
      </c>
      <c r="E26" s="1" t="s">
        <v>8</v>
      </c>
      <c r="F26" s="1" t="s">
        <v>9</v>
      </c>
    </row>
    <row r="27" spans="1:6" x14ac:dyDescent="0.25">
      <c r="A27" s="89"/>
      <c r="B27" s="6"/>
      <c r="C27" s="6"/>
      <c r="D27" s="6"/>
      <c r="E27" s="6"/>
      <c r="F27" s="6"/>
    </row>
    <row r="29" spans="1:6" ht="12.75" x14ac:dyDescent="0.25">
      <c r="A29" s="85" t="s">
        <v>172</v>
      </c>
    </row>
    <row r="30" spans="1:6" ht="39" customHeight="1" x14ac:dyDescent="0.25">
      <c r="A30" s="139" t="s">
        <v>203</v>
      </c>
      <c r="B30" s="139"/>
      <c r="C30" s="139"/>
      <c r="D30" s="139"/>
      <c r="E30" s="139"/>
      <c r="F30" s="139"/>
    </row>
    <row r="31" spans="1:6" ht="33.75" x14ac:dyDescent="0.25">
      <c r="A31" s="86" t="s">
        <v>5</v>
      </c>
      <c r="B31" s="1" t="s">
        <v>13</v>
      </c>
      <c r="C31" s="1" t="s">
        <v>6</v>
      </c>
      <c r="D31" s="1" t="s">
        <v>7</v>
      </c>
      <c r="E31" s="1" t="s">
        <v>8</v>
      </c>
      <c r="F31" s="1" t="s">
        <v>9</v>
      </c>
    </row>
    <row r="32" spans="1:6" x14ac:dyDescent="0.25">
      <c r="A32" s="89"/>
      <c r="B32" s="4"/>
      <c r="C32" s="6"/>
      <c r="D32" s="6"/>
      <c r="E32" s="6"/>
      <c r="F32" s="6"/>
    </row>
    <row r="35" spans="1:6" ht="12.75" x14ac:dyDescent="0.25">
      <c r="A35" s="76" t="s">
        <v>62</v>
      </c>
    </row>
    <row r="36" spans="1:6" ht="15" customHeight="1" x14ac:dyDescent="0.25">
      <c r="A36" s="139"/>
      <c r="B36" s="139"/>
      <c r="C36" s="139"/>
      <c r="D36" s="139"/>
      <c r="E36" s="139"/>
      <c r="F36" s="139"/>
    </row>
    <row r="37" spans="1:6" ht="33.75" x14ac:dyDescent="0.25">
      <c r="A37" s="86" t="s">
        <v>5</v>
      </c>
      <c r="B37" s="1" t="s">
        <v>208</v>
      </c>
      <c r="C37" s="1" t="s">
        <v>6</v>
      </c>
      <c r="D37" s="1" t="s">
        <v>7</v>
      </c>
      <c r="E37" s="1" t="s">
        <v>8</v>
      </c>
      <c r="F37" s="1" t="s">
        <v>9</v>
      </c>
    </row>
    <row r="38" spans="1:6" x14ac:dyDescent="0.25">
      <c r="A38" s="89"/>
      <c r="B38" s="4"/>
      <c r="C38" s="6"/>
      <c r="D38" s="4"/>
      <c r="E38" s="6"/>
      <c r="F38" s="6"/>
    </row>
    <row r="39" spans="1:6" x14ac:dyDescent="0.25">
      <c r="A39" s="89"/>
      <c r="B39" s="4"/>
      <c r="C39" s="6"/>
      <c r="D39" s="4"/>
      <c r="E39" s="6"/>
      <c r="F39" s="6"/>
    </row>
    <row r="40" spans="1:6" s="99" customFormat="1" ht="15" customHeight="1" x14ac:dyDescent="0.25">
      <c r="A40" s="143"/>
      <c r="B40" s="143"/>
      <c r="C40" s="143"/>
      <c r="D40" s="143"/>
      <c r="E40" s="143"/>
      <c r="F40" s="143"/>
    </row>
    <row r="41" spans="1:6" ht="12.75" x14ac:dyDescent="0.25">
      <c r="A41" s="85" t="s">
        <v>176</v>
      </c>
    </row>
    <row r="42" spans="1:6" ht="23.25" customHeight="1" x14ac:dyDescent="0.25">
      <c r="A42" s="139" t="s">
        <v>206</v>
      </c>
      <c r="B42" s="139"/>
      <c r="C42" s="139"/>
      <c r="D42" s="139"/>
      <c r="E42" s="139"/>
      <c r="F42" s="139"/>
    </row>
    <row r="43" spans="1:6" ht="33.75" x14ac:dyDescent="0.25">
      <c r="A43" s="86" t="s">
        <v>5</v>
      </c>
      <c r="B43" s="1" t="s">
        <v>13</v>
      </c>
      <c r="C43" s="1"/>
      <c r="D43" s="1" t="s">
        <v>7</v>
      </c>
      <c r="E43" s="1" t="s">
        <v>8</v>
      </c>
      <c r="F43" s="1" t="s">
        <v>9</v>
      </c>
    </row>
    <row r="44" spans="1:6" x14ac:dyDescent="0.25">
      <c r="A44" s="89"/>
      <c r="B44" s="6"/>
      <c r="C44" s="6"/>
      <c r="D44" s="6"/>
      <c r="E44" s="6"/>
      <c r="F44" s="6"/>
    </row>
    <row r="46" spans="1:6" ht="12.75" x14ac:dyDescent="0.25">
      <c r="A46" s="85" t="s">
        <v>178</v>
      </c>
    </row>
    <row r="47" spans="1:6" ht="15" customHeight="1" x14ac:dyDescent="0.25">
      <c r="A47" s="139" t="s">
        <v>207</v>
      </c>
      <c r="B47" s="139"/>
      <c r="C47" s="139"/>
      <c r="D47" s="139"/>
      <c r="E47" s="139"/>
      <c r="F47" s="139"/>
    </row>
    <row r="48" spans="1:6" ht="33.75" x14ac:dyDescent="0.25">
      <c r="A48" s="86" t="s">
        <v>5</v>
      </c>
      <c r="B48" s="1" t="s">
        <v>13</v>
      </c>
      <c r="C48" s="1"/>
      <c r="D48" s="1" t="s">
        <v>7</v>
      </c>
      <c r="E48" s="1" t="s">
        <v>8</v>
      </c>
      <c r="F48" s="1" t="s">
        <v>9</v>
      </c>
    </row>
    <row r="49" spans="1:6" x14ac:dyDescent="0.25">
      <c r="A49" s="89"/>
      <c r="B49" s="6"/>
      <c r="C49" s="6"/>
      <c r="D49" s="6"/>
      <c r="E49" s="6"/>
      <c r="F49" s="6"/>
    </row>
    <row r="50" spans="1:6" x14ac:dyDescent="0.25">
      <c r="A50" s="100"/>
      <c r="B50" s="99"/>
      <c r="C50" s="99"/>
      <c r="D50" s="99"/>
      <c r="E50" s="99"/>
      <c r="F50" s="99"/>
    </row>
    <row r="51" spans="1:6" ht="12.75" x14ac:dyDescent="0.25">
      <c r="A51" s="85" t="s">
        <v>64</v>
      </c>
    </row>
    <row r="52" spans="1:6" ht="36" customHeight="1" x14ac:dyDescent="0.25">
      <c r="A52" s="139" t="s">
        <v>204</v>
      </c>
      <c r="B52" s="139"/>
      <c r="C52" s="139"/>
      <c r="D52" s="139"/>
      <c r="E52" s="139"/>
      <c r="F52" s="139"/>
    </row>
    <row r="53" spans="1:6" ht="33.75" x14ac:dyDescent="0.25">
      <c r="A53" s="86" t="s">
        <v>5</v>
      </c>
      <c r="B53" s="1" t="s">
        <v>13</v>
      </c>
      <c r="C53" s="1"/>
      <c r="D53" s="1" t="s">
        <v>7</v>
      </c>
      <c r="E53" s="1" t="s">
        <v>8</v>
      </c>
      <c r="F53" s="1" t="s">
        <v>9</v>
      </c>
    </row>
    <row r="54" spans="1:6" x14ac:dyDescent="0.25">
      <c r="A54" s="89"/>
      <c r="B54" s="6"/>
      <c r="C54" s="6"/>
      <c r="D54" s="6"/>
      <c r="E54" s="6"/>
      <c r="F54" s="6"/>
    </row>
    <row r="57" spans="1:6" ht="12.75" x14ac:dyDescent="0.25">
      <c r="A57" s="76" t="s">
        <v>66</v>
      </c>
    </row>
    <row r="58" spans="1:6" ht="17.25" customHeight="1" x14ac:dyDescent="0.25">
      <c r="A58" s="139"/>
      <c r="B58" s="139"/>
      <c r="C58" s="139"/>
      <c r="D58" s="139"/>
      <c r="E58" s="139"/>
      <c r="F58" s="139"/>
    </row>
    <row r="59" spans="1:6" ht="33.75" x14ac:dyDescent="0.25">
      <c r="A59" s="86" t="s">
        <v>5</v>
      </c>
      <c r="B59" s="1" t="s">
        <v>208</v>
      </c>
      <c r="C59" s="1" t="s">
        <v>6</v>
      </c>
      <c r="D59" s="1" t="s">
        <v>7</v>
      </c>
      <c r="E59" s="1" t="s">
        <v>8</v>
      </c>
      <c r="F59" s="1" t="s">
        <v>9</v>
      </c>
    </row>
    <row r="60" spans="1:6" x14ac:dyDescent="0.25">
      <c r="A60" s="87"/>
      <c r="B60" s="4"/>
      <c r="C60" s="5"/>
      <c r="D60" s="6"/>
      <c r="E60" s="6"/>
      <c r="F60" s="6"/>
    </row>
    <row r="63" spans="1:6" ht="12.75" x14ac:dyDescent="0.25">
      <c r="A63" s="76" t="s">
        <v>67</v>
      </c>
    </row>
    <row r="64" spans="1:6" ht="30.75" customHeight="1" x14ac:dyDescent="0.25">
      <c r="A64" s="139" t="s">
        <v>68</v>
      </c>
      <c r="B64" s="139"/>
      <c r="C64" s="139"/>
      <c r="D64" s="139"/>
      <c r="E64" s="139"/>
      <c r="F64" s="139"/>
    </row>
    <row r="65" spans="1:6" ht="33.75" x14ac:dyDescent="0.25">
      <c r="A65" s="86" t="s">
        <v>5</v>
      </c>
      <c r="B65" s="1" t="s">
        <v>208</v>
      </c>
      <c r="C65" s="1" t="s">
        <v>6</v>
      </c>
      <c r="D65" s="1" t="s">
        <v>7</v>
      </c>
      <c r="E65" s="1" t="s">
        <v>8</v>
      </c>
      <c r="F65" s="1" t="s">
        <v>9</v>
      </c>
    </row>
    <row r="66" spans="1:6" x14ac:dyDescent="0.25">
      <c r="A66" s="89"/>
      <c r="B66" s="6"/>
      <c r="C66" s="6"/>
      <c r="D66" s="6"/>
      <c r="E66" s="6"/>
      <c r="F66" s="6"/>
    </row>
    <row r="68" spans="1:6" ht="12.75" x14ac:dyDescent="0.25">
      <c r="A68" s="76" t="s">
        <v>69</v>
      </c>
    </row>
    <row r="69" spans="1:6" ht="19.5" customHeight="1" x14ac:dyDescent="0.25">
      <c r="A69" s="139" t="s">
        <v>70</v>
      </c>
      <c r="B69" s="139"/>
      <c r="C69" s="139"/>
      <c r="D69" s="139"/>
      <c r="E69" s="139"/>
      <c r="F69" s="139"/>
    </row>
    <row r="70" spans="1:6" ht="33.75" x14ac:dyDescent="0.25">
      <c r="A70" s="86" t="s">
        <v>5</v>
      </c>
      <c r="B70" s="1" t="s">
        <v>208</v>
      </c>
      <c r="C70" s="1" t="s">
        <v>6</v>
      </c>
      <c r="D70" s="1" t="s">
        <v>7</v>
      </c>
      <c r="E70" s="1" t="s">
        <v>8</v>
      </c>
      <c r="F70" s="1" t="s">
        <v>9</v>
      </c>
    </row>
    <row r="71" spans="1:6" x14ac:dyDescent="0.25">
      <c r="A71" s="89"/>
      <c r="B71" s="6"/>
      <c r="C71" s="6"/>
      <c r="D71" s="6"/>
      <c r="E71" s="6"/>
      <c r="F71" s="6"/>
    </row>
    <row r="73" spans="1:6" ht="12.75" x14ac:dyDescent="0.25">
      <c r="A73" s="76" t="s">
        <v>205</v>
      </c>
    </row>
    <row r="74" spans="1:6" x14ac:dyDescent="0.25">
      <c r="A74" s="139"/>
      <c r="B74" s="139"/>
      <c r="C74" s="139"/>
      <c r="D74" s="139"/>
      <c r="E74" s="139"/>
      <c r="F74" s="139"/>
    </row>
    <row r="75" spans="1:6" ht="33.75" x14ac:dyDescent="0.25">
      <c r="A75" s="86" t="s">
        <v>5</v>
      </c>
      <c r="B75" s="1" t="s">
        <v>208</v>
      </c>
      <c r="C75" s="1" t="s">
        <v>6</v>
      </c>
      <c r="D75" s="1" t="s">
        <v>7</v>
      </c>
      <c r="E75" s="1" t="s">
        <v>8</v>
      </c>
      <c r="F75" s="1" t="s">
        <v>9</v>
      </c>
    </row>
    <row r="76" spans="1:6" x14ac:dyDescent="0.25">
      <c r="A76" s="89"/>
      <c r="B76" s="6"/>
      <c r="C76" s="6"/>
      <c r="D76" s="6"/>
      <c r="E76" s="6"/>
      <c r="F76" s="6"/>
    </row>
    <row r="78" spans="1:6" ht="12.75" x14ac:dyDescent="0.25">
      <c r="A78" s="76" t="s">
        <v>71</v>
      </c>
    </row>
    <row r="79" spans="1:6" ht="19.5" customHeight="1" x14ac:dyDescent="0.25">
      <c r="A79" s="139"/>
      <c r="B79" s="139"/>
      <c r="C79" s="139"/>
      <c r="D79" s="139"/>
      <c r="E79" s="139"/>
      <c r="F79" s="139"/>
    </row>
    <row r="80" spans="1:6" ht="33.75" x14ac:dyDescent="0.25">
      <c r="A80" s="86" t="s">
        <v>5</v>
      </c>
      <c r="B80" s="1" t="s">
        <v>208</v>
      </c>
      <c r="C80" s="1" t="s">
        <v>6</v>
      </c>
      <c r="D80" s="1" t="s">
        <v>7</v>
      </c>
      <c r="E80" s="1" t="s">
        <v>8</v>
      </c>
      <c r="F80" s="1" t="s">
        <v>9</v>
      </c>
    </row>
    <row r="81" spans="1:6" ht="12.75" x14ac:dyDescent="0.25">
      <c r="A81" s="87"/>
      <c r="B81" s="4"/>
      <c r="C81" s="6"/>
      <c r="D81" s="78"/>
      <c r="E81" s="78"/>
      <c r="F81" s="6"/>
    </row>
    <row r="82" spans="1:6" x14ac:dyDescent="0.25">
      <c r="A82" s="87"/>
      <c r="B82" s="4"/>
      <c r="C82" s="6"/>
      <c r="D82" s="6"/>
      <c r="E82" s="6"/>
      <c r="F82" s="6"/>
    </row>
    <row r="83" spans="1:6" x14ac:dyDescent="0.25">
      <c r="A83" s="87"/>
      <c r="B83" s="4"/>
      <c r="C83" s="6"/>
      <c r="D83" s="6"/>
      <c r="E83" s="6"/>
      <c r="F83" s="6"/>
    </row>
    <row r="84" spans="1:6" ht="12.75" x14ac:dyDescent="0.25">
      <c r="A84" s="87"/>
      <c r="B84" s="4"/>
      <c r="C84" s="6"/>
      <c r="D84" s="78"/>
      <c r="E84" s="78"/>
      <c r="F84" s="6"/>
    </row>
  </sheetData>
  <mergeCells count="19">
    <mergeCell ref="A79:F79"/>
    <mergeCell ref="A36:F36"/>
    <mergeCell ref="A40:F40"/>
    <mergeCell ref="A42:F42"/>
    <mergeCell ref="A52:F52"/>
    <mergeCell ref="A58:F58"/>
    <mergeCell ref="A74:F74"/>
    <mergeCell ref="A47:F47"/>
    <mergeCell ref="A20:F20"/>
    <mergeCell ref="A25:F25"/>
    <mergeCell ref="A30:F30"/>
    <mergeCell ref="A64:F64"/>
    <mergeCell ref="A69:F69"/>
    <mergeCell ref="A15:F15"/>
    <mergeCell ref="A4:F4"/>
    <mergeCell ref="B6:C6"/>
    <mergeCell ref="B7:C7"/>
    <mergeCell ref="B8:C8"/>
    <mergeCell ref="B9:C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baseColWidth="10" defaultRowHeight="15" x14ac:dyDescent="0.25"/>
  <cols>
    <col min="1" max="1" width="19" bestFit="1" customWidth="1"/>
    <col min="2" max="2" width="21.140625" customWidth="1"/>
    <col min="3" max="3" width="19.28515625" customWidth="1"/>
    <col min="4" max="4" width="17.28515625" bestFit="1" customWidth="1"/>
  </cols>
  <sheetData>
    <row r="1" spans="1:4" x14ac:dyDescent="0.25">
      <c r="A1" s="108" t="s">
        <v>148</v>
      </c>
      <c r="B1" s="109" t="s">
        <v>149</v>
      </c>
      <c r="C1" s="109" t="s">
        <v>150</v>
      </c>
      <c r="D1" s="110" t="s">
        <v>151</v>
      </c>
    </row>
    <row r="2" spans="1:4" x14ac:dyDescent="0.25">
      <c r="A2" s="115"/>
      <c r="B2" s="115"/>
      <c r="C2" s="111"/>
      <c r="D2" s="112"/>
    </row>
    <row r="3" spans="1:4" x14ac:dyDescent="0.25">
      <c r="A3" s="103"/>
      <c r="B3" s="114"/>
      <c r="C3" s="113"/>
      <c r="D3" s="107"/>
    </row>
    <row r="4" spans="1:4" x14ac:dyDescent="0.25">
      <c r="A4" s="102"/>
      <c r="B4" s="114"/>
      <c r="C4" s="113"/>
      <c r="D4" s="107"/>
    </row>
    <row r="5" spans="1:4" x14ac:dyDescent="0.25">
      <c r="A5" s="114"/>
      <c r="B5" s="114"/>
      <c r="C5" s="113"/>
      <c r="D5" s="107"/>
    </row>
    <row r="6" spans="1:4" x14ac:dyDescent="0.25">
      <c r="A6" s="114"/>
      <c r="B6" s="114"/>
      <c r="C6" s="107"/>
      <c r="D6" s="107"/>
    </row>
    <row r="7" spans="1:4" x14ac:dyDescent="0.25">
      <c r="A7" s="115"/>
      <c r="B7" s="114"/>
      <c r="C7" s="112"/>
      <c r="D7" s="112"/>
    </row>
    <row r="8" spans="1:4" x14ac:dyDescent="0.25">
      <c r="A8" s="115"/>
      <c r="B8" s="116"/>
      <c r="C8" s="112"/>
      <c r="D8" s="112"/>
    </row>
    <row r="9" spans="1:4" x14ac:dyDescent="0.25">
      <c r="A9" s="115"/>
      <c r="B9" s="115"/>
      <c r="C9" s="111"/>
      <c r="D9" s="112"/>
    </row>
    <row r="10" spans="1:4" x14ac:dyDescent="0.25">
      <c r="A10" s="115"/>
      <c r="B10" s="115"/>
      <c r="C10" s="111"/>
      <c r="D10" s="112"/>
    </row>
    <row r="11" spans="1:4" x14ac:dyDescent="0.25">
      <c r="A11" s="93"/>
      <c r="B11" s="93"/>
      <c r="C11" s="93"/>
      <c r="D11" s="9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K20" sqref="K20"/>
    </sheetView>
  </sheetViews>
  <sheetFormatPr baseColWidth="10" defaultRowHeight="15" x14ac:dyDescent="0.25"/>
  <cols>
    <col min="3" max="3" width="16.42578125" bestFit="1" customWidth="1"/>
    <col min="4" max="4" width="20.85546875" bestFit="1" customWidth="1"/>
  </cols>
  <sheetData>
    <row r="1" spans="1:4" ht="15.75" thickBot="1" x14ac:dyDescent="0.3">
      <c r="A1" s="95" t="s">
        <v>152</v>
      </c>
      <c r="B1" s="96" t="s">
        <v>153</v>
      </c>
      <c r="C1" s="96" t="s">
        <v>155</v>
      </c>
      <c r="D1" s="97" t="s">
        <v>154</v>
      </c>
    </row>
    <row r="2" spans="1:4" x14ac:dyDescent="0.25">
      <c r="A2" s="94"/>
      <c r="B2" s="94"/>
      <c r="C2" s="94"/>
      <c r="D2" s="94"/>
    </row>
    <row r="3" spans="1:4" x14ac:dyDescent="0.25">
      <c r="A3" s="93"/>
      <c r="B3" s="93"/>
      <c r="C3" s="93"/>
      <c r="D3" s="93"/>
    </row>
    <row r="4" spans="1:4" x14ac:dyDescent="0.25">
      <c r="A4" s="93"/>
      <c r="B4" s="93"/>
      <c r="C4" s="93"/>
      <c r="D4" s="93"/>
    </row>
    <row r="5" spans="1:4" x14ac:dyDescent="0.25">
      <c r="A5" s="93"/>
      <c r="B5" s="93"/>
      <c r="C5" s="93"/>
      <c r="D5" s="93"/>
    </row>
    <row r="6" spans="1:4" x14ac:dyDescent="0.25">
      <c r="A6" s="93"/>
      <c r="B6" s="93"/>
      <c r="C6" s="93"/>
      <c r="D6" s="93"/>
    </row>
    <row r="7" spans="1:4" x14ac:dyDescent="0.25">
      <c r="A7" s="93"/>
      <c r="B7" s="93"/>
      <c r="C7" s="93"/>
      <c r="D7" s="93"/>
    </row>
    <row r="8" spans="1:4" x14ac:dyDescent="0.25">
      <c r="A8" s="93"/>
      <c r="B8" s="93"/>
      <c r="C8" s="93"/>
      <c r="D8" s="93"/>
    </row>
    <row r="9" spans="1:4" x14ac:dyDescent="0.25">
      <c r="A9" s="93"/>
      <c r="B9" s="93"/>
      <c r="C9" s="93"/>
      <c r="D9" s="93"/>
    </row>
    <row r="10" spans="1:4" x14ac:dyDescent="0.25">
      <c r="A10" s="93"/>
      <c r="B10" s="93"/>
      <c r="C10" s="93"/>
      <c r="D10" s="9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154"/>
  <sheetViews>
    <sheetView zoomScaleNormal="100" workbookViewId="0">
      <selection activeCell="G4" sqref="G4"/>
    </sheetView>
  </sheetViews>
  <sheetFormatPr baseColWidth="10" defaultColWidth="11.42578125" defaultRowHeight="15" outlineLevelRow="1" x14ac:dyDescent="0.25"/>
  <cols>
    <col min="1" max="1" width="43.7109375" style="11" customWidth="1"/>
    <col min="2" max="2" width="9.5703125" style="11" bestFit="1" customWidth="1"/>
    <col min="3" max="6" width="6" style="11" customWidth="1"/>
    <col min="7" max="21" width="6.42578125" style="11" customWidth="1"/>
    <col min="22" max="22" width="8" style="11" customWidth="1"/>
    <col min="23" max="23" width="6.42578125" style="11" customWidth="1"/>
    <col min="24" max="24" width="5.140625" style="11" bestFit="1" customWidth="1"/>
    <col min="25" max="94" width="5.140625" style="11" customWidth="1"/>
    <col min="95" max="16384" width="11.42578125" style="11"/>
  </cols>
  <sheetData>
    <row r="1" spans="1:94" s="24" customFormat="1" x14ac:dyDescent="0.25">
      <c r="A1" s="23"/>
    </row>
    <row r="2" spans="1:94" s="25" customFormat="1" ht="15.75" customHeight="1" x14ac:dyDescent="0.25">
      <c r="B2" s="26"/>
      <c r="C2" s="26"/>
      <c r="D2" s="26"/>
      <c r="E2" s="26"/>
      <c r="F2" s="26"/>
      <c r="G2" s="26" t="s">
        <v>125</v>
      </c>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row>
    <row r="3" spans="1:94" s="25" customFormat="1" ht="15.75" customHeight="1" x14ac:dyDescent="0.25">
      <c r="A3" s="28"/>
      <c r="B3" s="29"/>
      <c r="C3" s="29"/>
      <c r="D3" s="29"/>
      <c r="E3" s="29"/>
      <c r="F3" s="29"/>
      <c r="G3" s="29" t="s">
        <v>126</v>
      </c>
      <c r="H3" s="30"/>
      <c r="J3" s="31"/>
      <c r="K3" s="31"/>
      <c r="L3" s="31"/>
      <c r="M3" s="31"/>
      <c r="N3" s="31"/>
      <c r="O3" s="31"/>
      <c r="P3" s="31"/>
      <c r="Q3" s="31"/>
      <c r="R3" s="31"/>
      <c r="S3" s="31"/>
      <c r="T3" s="31"/>
      <c r="U3" s="31"/>
      <c r="V3" s="31"/>
      <c r="W3" s="31"/>
      <c r="X3" s="31"/>
      <c r="Y3" s="31"/>
      <c r="Z3" s="31"/>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row>
    <row r="4" spans="1:94" s="25" customFormat="1" ht="33.75" customHeight="1" x14ac:dyDescent="0.25">
      <c r="A4" s="28"/>
      <c r="B4" s="30"/>
      <c r="C4" s="30"/>
      <c r="D4" s="30"/>
      <c r="E4" s="30"/>
      <c r="F4" s="30"/>
      <c r="G4" s="134" t="s">
        <v>218</v>
      </c>
      <c r="H4" s="117"/>
      <c r="I4" s="118"/>
      <c r="J4" s="118"/>
      <c r="K4" s="118"/>
      <c r="L4" s="118"/>
      <c r="M4" s="118"/>
      <c r="N4" s="31"/>
      <c r="O4" s="31"/>
      <c r="P4" s="31"/>
      <c r="Q4" s="31"/>
      <c r="R4" s="31"/>
      <c r="S4" s="31"/>
      <c r="T4" s="31"/>
      <c r="U4" s="31"/>
      <c r="V4" s="31"/>
      <c r="W4" s="31"/>
      <c r="X4" s="31"/>
      <c r="Y4" s="31"/>
      <c r="Z4" s="31"/>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row>
    <row r="5" spans="1:94" s="33" customFormat="1" ht="12.75" customHeight="1" x14ac:dyDescent="0.25">
      <c r="A5" s="32" t="s">
        <v>0</v>
      </c>
      <c r="B5" s="148">
        <f>+'1_Formación'!B6</f>
        <v>0</v>
      </c>
      <c r="C5" s="148"/>
      <c r="D5" s="148"/>
      <c r="E5" s="148"/>
      <c r="F5" s="148"/>
      <c r="G5" s="148"/>
      <c r="H5" s="148"/>
      <c r="I5" s="148"/>
    </row>
    <row r="6" spans="1:94" s="33" customFormat="1" ht="12.75" x14ac:dyDescent="0.25">
      <c r="A6" s="34" t="s">
        <v>1</v>
      </c>
      <c r="B6" s="148">
        <f>+'1_Formación'!B7</f>
        <v>0</v>
      </c>
      <c r="C6" s="148"/>
      <c r="D6" s="148"/>
      <c r="E6" s="148"/>
      <c r="F6" s="148"/>
      <c r="G6" s="148"/>
      <c r="H6" s="148"/>
      <c r="I6" s="148"/>
    </row>
    <row r="7" spans="1:94" s="33" customFormat="1" ht="12.75" x14ac:dyDescent="0.25">
      <c r="A7" s="34" t="s">
        <v>3</v>
      </c>
      <c r="B7" s="148">
        <f>+'1_Formación'!B11</f>
        <v>0</v>
      </c>
      <c r="C7" s="148"/>
      <c r="D7" s="148"/>
      <c r="E7" s="148"/>
      <c r="F7" s="148"/>
      <c r="G7" s="148"/>
      <c r="H7" s="148"/>
      <c r="I7" s="148"/>
    </row>
    <row r="8" spans="1:94" s="33" customFormat="1" ht="12.75" customHeight="1" x14ac:dyDescent="0.25">
      <c r="A8" s="34" t="s">
        <v>4</v>
      </c>
      <c r="B8" s="148">
        <f>+'1_Formación'!B12</f>
        <v>0</v>
      </c>
      <c r="C8" s="148"/>
      <c r="D8" s="148"/>
      <c r="E8" s="148"/>
      <c r="F8" s="148"/>
      <c r="G8" s="148"/>
      <c r="H8" s="148"/>
      <c r="I8" s="148"/>
    </row>
    <row r="11" spans="1:94" s="25" customFormat="1" ht="12.75" outlineLevel="1" x14ac:dyDescent="0.25">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row>
    <row r="12" spans="1:94" s="25" customFormat="1" ht="12.75" outlineLevel="1" x14ac:dyDescent="0.25">
      <c r="A12" s="149" t="s">
        <v>127</v>
      </c>
      <c r="B12" s="149"/>
      <c r="C12" s="149"/>
      <c r="D12" s="149"/>
      <c r="E12" s="149"/>
      <c r="F12" s="149"/>
      <c r="G12" s="149"/>
      <c r="H12" s="149"/>
      <c r="I12" s="149"/>
      <c r="J12" s="36"/>
      <c r="K12" s="37" t="s">
        <v>128</v>
      </c>
      <c r="L12" s="38"/>
      <c r="M12" s="38"/>
      <c r="N12" s="38"/>
      <c r="O12" s="38"/>
      <c r="P12" s="38"/>
      <c r="Q12" s="38"/>
      <c r="R12" s="38"/>
      <c r="S12" s="39">
        <f>+ROUND(SUM(E17:CP32),2)</f>
        <v>0</v>
      </c>
      <c r="T12" s="40"/>
      <c r="U12" s="41"/>
      <c r="V12" s="41"/>
      <c r="W12" s="36"/>
    </row>
    <row r="13" spans="1:94" s="25" customFormat="1" ht="5.25" customHeight="1" outlineLevel="1" x14ac:dyDescent="0.25"/>
    <row r="14" spans="1:94" s="25" customFormat="1" ht="12.75" customHeight="1" outlineLevel="1" x14ac:dyDescent="0.25">
      <c r="B14" s="3"/>
      <c r="C14" s="3"/>
      <c r="D14" s="3"/>
      <c r="E14" s="3"/>
      <c r="F14" s="3"/>
      <c r="G14" s="150" t="s">
        <v>75</v>
      </c>
      <c r="H14" s="150"/>
      <c r="I14" s="150"/>
      <c r="J14" s="150"/>
      <c r="K14" s="150"/>
      <c r="L14" s="150"/>
      <c r="M14" s="150"/>
      <c r="N14" s="150"/>
      <c r="O14" s="150"/>
      <c r="P14" s="150"/>
      <c r="Q14" s="150"/>
      <c r="R14" s="150"/>
      <c r="S14" s="150"/>
      <c r="T14" s="150"/>
      <c r="U14" s="150"/>
      <c r="V14" s="150"/>
      <c r="W14" s="150"/>
    </row>
    <row r="15" spans="1:94" s="25" customFormat="1" ht="12.75" outlineLevel="1" x14ac:dyDescent="0.25">
      <c r="A15" s="42" t="s">
        <v>129</v>
      </c>
      <c r="B15" s="43"/>
      <c r="C15" s="43">
        <v>2020</v>
      </c>
      <c r="D15" s="43">
        <v>2020</v>
      </c>
      <c r="E15" s="43">
        <v>2019</v>
      </c>
      <c r="F15" s="43">
        <v>2019</v>
      </c>
      <c r="G15" s="43">
        <v>2018</v>
      </c>
      <c r="H15" s="43">
        <v>2018</v>
      </c>
      <c r="I15" s="43">
        <v>2017</v>
      </c>
      <c r="J15" s="43">
        <v>2017</v>
      </c>
      <c r="K15" s="43">
        <v>2016</v>
      </c>
      <c r="L15" s="43">
        <v>2016</v>
      </c>
      <c r="M15" s="43">
        <v>2015</v>
      </c>
      <c r="N15" s="43">
        <v>2015</v>
      </c>
      <c r="O15" s="43">
        <v>2014</v>
      </c>
      <c r="P15" s="43">
        <v>2014</v>
      </c>
      <c r="Q15" s="43">
        <v>2013</v>
      </c>
      <c r="R15" s="43">
        <v>2013</v>
      </c>
      <c r="S15" s="43">
        <v>2012</v>
      </c>
      <c r="T15" s="43">
        <v>2012</v>
      </c>
      <c r="U15" s="43">
        <v>2011</v>
      </c>
      <c r="V15" s="43">
        <v>2011</v>
      </c>
      <c r="W15" s="43">
        <v>2010</v>
      </c>
      <c r="X15" s="43">
        <v>2010</v>
      </c>
      <c r="Y15" s="43">
        <v>2009</v>
      </c>
      <c r="Z15" s="43">
        <v>2009</v>
      </c>
      <c r="AA15" s="43">
        <v>2008</v>
      </c>
      <c r="AB15" s="43">
        <v>2008</v>
      </c>
      <c r="AC15" s="43">
        <v>2007</v>
      </c>
      <c r="AD15" s="43">
        <v>2007</v>
      </c>
      <c r="AE15" s="43">
        <v>2006</v>
      </c>
      <c r="AF15" s="43">
        <v>2006</v>
      </c>
      <c r="AG15" s="43">
        <v>2005</v>
      </c>
      <c r="AH15" s="43">
        <v>2005</v>
      </c>
      <c r="AI15" s="43">
        <v>2004</v>
      </c>
      <c r="AJ15" s="43">
        <v>2004</v>
      </c>
      <c r="AK15" s="43">
        <v>2003</v>
      </c>
      <c r="AL15" s="43">
        <v>2003</v>
      </c>
      <c r="AM15" s="43">
        <v>2002</v>
      </c>
      <c r="AN15" s="43">
        <v>2002</v>
      </c>
      <c r="AO15" s="43">
        <v>2001</v>
      </c>
      <c r="AP15" s="43">
        <v>2001</v>
      </c>
      <c r="AQ15" s="43">
        <v>2000</v>
      </c>
      <c r="AR15" s="43">
        <v>2000</v>
      </c>
      <c r="AS15" s="43">
        <v>1999</v>
      </c>
      <c r="AT15" s="43">
        <v>1999</v>
      </c>
      <c r="AU15" s="43">
        <v>1998</v>
      </c>
      <c r="AV15" s="43">
        <v>1998</v>
      </c>
      <c r="AW15" s="43">
        <v>1997</v>
      </c>
      <c r="AX15" s="43">
        <v>1997</v>
      </c>
      <c r="AY15" s="43">
        <v>1996</v>
      </c>
      <c r="AZ15" s="43">
        <v>1996</v>
      </c>
      <c r="BA15" s="43">
        <v>1995</v>
      </c>
      <c r="BB15" s="43">
        <v>1995</v>
      </c>
      <c r="BC15" s="43">
        <v>1994</v>
      </c>
      <c r="BD15" s="43">
        <v>1994</v>
      </c>
      <c r="BE15" s="43">
        <v>1993</v>
      </c>
      <c r="BF15" s="43">
        <v>1993</v>
      </c>
      <c r="BG15" s="43">
        <v>1992</v>
      </c>
      <c r="BH15" s="43">
        <v>1992</v>
      </c>
      <c r="BI15" s="43">
        <v>1991</v>
      </c>
      <c r="BJ15" s="43">
        <v>1991</v>
      </c>
      <c r="BK15" s="43">
        <v>1990</v>
      </c>
      <c r="BL15" s="43">
        <v>1990</v>
      </c>
      <c r="BM15" s="43">
        <v>1989</v>
      </c>
      <c r="BN15" s="43">
        <v>1989</v>
      </c>
      <c r="BO15" s="43">
        <v>1988</v>
      </c>
      <c r="BP15" s="43">
        <v>1988</v>
      </c>
      <c r="BQ15" s="43">
        <v>1987</v>
      </c>
      <c r="BR15" s="43">
        <v>1987</v>
      </c>
      <c r="BS15" s="43">
        <v>1986</v>
      </c>
      <c r="BT15" s="43">
        <v>1986</v>
      </c>
      <c r="BU15" s="43">
        <v>1985</v>
      </c>
      <c r="BV15" s="43">
        <v>1985</v>
      </c>
      <c r="BW15" s="43">
        <v>1984</v>
      </c>
      <c r="BX15" s="43">
        <v>1984</v>
      </c>
      <c r="BY15" s="43">
        <v>1983</v>
      </c>
      <c r="BZ15" s="43">
        <v>1983</v>
      </c>
      <c r="CA15" s="43">
        <v>1982</v>
      </c>
      <c r="CB15" s="43">
        <v>1982</v>
      </c>
      <c r="CC15" s="43">
        <v>1981</v>
      </c>
      <c r="CD15" s="43">
        <v>1981</v>
      </c>
      <c r="CE15" s="43">
        <v>1980</v>
      </c>
      <c r="CF15" s="43">
        <v>1980</v>
      </c>
      <c r="CG15" s="43">
        <v>1979</v>
      </c>
      <c r="CH15" s="43">
        <v>1979</v>
      </c>
      <c r="CI15" s="43">
        <v>1978</v>
      </c>
      <c r="CJ15" s="43">
        <v>1978</v>
      </c>
      <c r="CK15" s="43">
        <v>1977</v>
      </c>
      <c r="CL15" s="43">
        <v>1977</v>
      </c>
      <c r="CM15" s="43">
        <v>1976</v>
      </c>
      <c r="CN15" s="43">
        <v>1976</v>
      </c>
      <c r="CO15" s="43">
        <v>1975</v>
      </c>
      <c r="CP15" s="43">
        <v>1975</v>
      </c>
    </row>
    <row r="16" spans="1:94" s="25" customFormat="1" ht="12.75" outlineLevel="1" x14ac:dyDescent="0.25">
      <c r="A16" s="42"/>
      <c r="B16" s="43"/>
      <c r="C16" s="43">
        <v>2</v>
      </c>
      <c r="D16" s="43">
        <v>1</v>
      </c>
      <c r="E16" s="43">
        <v>2</v>
      </c>
      <c r="F16" s="43">
        <v>1</v>
      </c>
      <c r="G16" s="43">
        <v>2</v>
      </c>
      <c r="H16" s="43">
        <v>1</v>
      </c>
      <c r="I16" s="43">
        <v>2</v>
      </c>
      <c r="J16" s="43">
        <v>1</v>
      </c>
      <c r="K16" s="43">
        <v>2</v>
      </c>
      <c r="L16" s="43">
        <v>1</v>
      </c>
      <c r="M16" s="43">
        <v>2</v>
      </c>
      <c r="N16" s="43">
        <v>1</v>
      </c>
      <c r="O16" s="43">
        <v>2</v>
      </c>
      <c r="P16" s="43">
        <v>1</v>
      </c>
      <c r="Q16" s="43">
        <v>2</v>
      </c>
      <c r="R16" s="43">
        <v>1</v>
      </c>
      <c r="S16" s="43">
        <v>2</v>
      </c>
      <c r="T16" s="43">
        <v>1</v>
      </c>
      <c r="U16" s="43">
        <v>2</v>
      </c>
      <c r="V16" s="43">
        <v>1</v>
      </c>
      <c r="W16" s="43">
        <v>2</v>
      </c>
      <c r="X16" s="43">
        <v>1</v>
      </c>
      <c r="Y16" s="43">
        <v>2</v>
      </c>
      <c r="Z16" s="43">
        <v>1</v>
      </c>
      <c r="AA16" s="43">
        <v>2</v>
      </c>
      <c r="AB16" s="43">
        <v>1</v>
      </c>
      <c r="AC16" s="43">
        <v>2</v>
      </c>
      <c r="AD16" s="43">
        <v>1</v>
      </c>
      <c r="AE16" s="43">
        <v>2</v>
      </c>
      <c r="AF16" s="43">
        <v>1</v>
      </c>
      <c r="AG16" s="43">
        <v>2</v>
      </c>
      <c r="AH16" s="43">
        <v>1</v>
      </c>
      <c r="AI16" s="43">
        <v>2</v>
      </c>
      <c r="AJ16" s="43">
        <v>1</v>
      </c>
      <c r="AK16" s="43">
        <v>2</v>
      </c>
      <c r="AL16" s="43">
        <v>1</v>
      </c>
      <c r="AM16" s="43">
        <v>2</v>
      </c>
      <c r="AN16" s="43">
        <v>1</v>
      </c>
      <c r="AO16" s="43">
        <v>2</v>
      </c>
      <c r="AP16" s="43">
        <v>1</v>
      </c>
      <c r="AQ16" s="43">
        <v>2</v>
      </c>
      <c r="AR16" s="43">
        <v>1</v>
      </c>
      <c r="AS16" s="43">
        <v>2</v>
      </c>
      <c r="AT16" s="43">
        <v>1</v>
      </c>
      <c r="AU16" s="43">
        <v>2</v>
      </c>
      <c r="AV16" s="43">
        <v>1</v>
      </c>
      <c r="AW16" s="43">
        <v>2</v>
      </c>
      <c r="AX16" s="43">
        <v>1</v>
      </c>
      <c r="AY16" s="43">
        <v>2</v>
      </c>
      <c r="AZ16" s="43">
        <v>1</v>
      </c>
      <c r="BA16" s="43">
        <v>2</v>
      </c>
      <c r="BB16" s="43">
        <v>1</v>
      </c>
      <c r="BC16" s="43">
        <v>2</v>
      </c>
      <c r="BD16" s="43">
        <v>1</v>
      </c>
      <c r="BE16" s="43">
        <v>2</v>
      </c>
      <c r="BF16" s="43">
        <v>1</v>
      </c>
      <c r="BG16" s="43">
        <v>2</v>
      </c>
      <c r="BH16" s="43">
        <v>1</v>
      </c>
      <c r="BI16" s="43">
        <v>2</v>
      </c>
      <c r="BJ16" s="43">
        <v>1</v>
      </c>
      <c r="BK16" s="43">
        <v>2</v>
      </c>
      <c r="BL16" s="43">
        <v>1</v>
      </c>
      <c r="BM16" s="43">
        <v>2</v>
      </c>
      <c r="BN16" s="43">
        <v>1</v>
      </c>
      <c r="BO16" s="43">
        <v>2</v>
      </c>
      <c r="BP16" s="43">
        <v>1</v>
      </c>
      <c r="BQ16" s="43">
        <v>2</v>
      </c>
      <c r="BR16" s="43">
        <v>1</v>
      </c>
      <c r="BS16" s="43">
        <v>2</v>
      </c>
      <c r="BT16" s="43">
        <v>1</v>
      </c>
      <c r="BU16" s="43">
        <v>2</v>
      </c>
      <c r="BV16" s="43">
        <v>1</v>
      </c>
      <c r="BW16" s="43">
        <v>2</v>
      </c>
      <c r="BX16" s="43">
        <v>1</v>
      </c>
      <c r="BY16" s="43">
        <v>2</v>
      </c>
      <c r="BZ16" s="43">
        <v>1</v>
      </c>
      <c r="CA16" s="43">
        <v>2</v>
      </c>
      <c r="CB16" s="43">
        <v>1</v>
      </c>
      <c r="CC16" s="43">
        <v>2</v>
      </c>
      <c r="CD16" s="43">
        <v>1</v>
      </c>
      <c r="CE16" s="43">
        <v>2</v>
      </c>
      <c r="CF16" s="43">
        <v>1</v>
      </c>
      <c r="CG16" s="43">
        <v>2</v>
      </c>
      <c r="CH16" s="43">
        <v>1</v>
      </c>
      <c r="CI16" s="43">
        <v>2</v>
      </c>
      <c r="CJ16" s="43">
        <v>1</v>
      </c>
      <c r="CK16" s="43">
        <v>2</v>
      </c>
      <c r="CL16" s="43">
        <v>1</v>
      </c>
      <c r="CM16" s="43">
        <v>2</v>
      </c>
      <c r="CN16" s="43">
        <v>1</v>
      </c>
      <c r="CO16" s="43">
        <v>2</v>
      </c>
      <c r="CP16" s="43">
        <v>1</v>
      </c>
    </row>
    <row r="17" spans="1:94" s="25" customFormat="1" ht="12.75" outlineLevel="1" x14ac:dyDescent="0.25">
      <c r="A17" s="12" t="s">
        <v>158</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row>
    <row r="18" spans="1:94" s="25" customFormat="1" ht="12.75" outlineLevel="1" x14ac:dyDescent="0.25">
      <c r="A18" s="12" t="s">
        <v>159</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row>
    <row r="19" spans="1:94" s="25" customFormat="1" ht="12.75" outlineLevel="1" x14ac:dyDescent="0.25">
      <c r="A19" s="12" t="s">
        <v>78</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row>
    <row r="20" spans="1:94" s="25" customFormat="1" ht="12.75" outlineLevel="1" x14ac:dyDescent="0.25">
      <c r="A20" s="12" t="s">
        <v>79</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row>
    <row r="21" spans="1:94" s="25" customFormat="1" ht="22.5" outlineLevel="1" x14ac:dyDescent="0.25">
      <c r="A21" s="12" t="s">
        <v>80</v>
      </c>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row>
    <row r="22" spans="1:94" s="25" customFormat="1" ht="22.5" outlineLevel="1" x14ac:dyDescent="0.25">
      <c r="A22" s="12" t="s">
        <v>81</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row>
    <row r="23" spans="1:94" s="25" customFormat="1" ht="22.5" outlineLevel="1" x14ac:dyDescent="0.25">
      <c r="A23" s="12" t="s">
        <v>82</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row>
    <row r="24" spans="1:94" s="25" customFormat="1" ht="22.5" outlineLevel="1" x14ac:dyDescent="0.25">
      <c r="A24" s="12" t="s">
        <v>83</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row>
    <row r="25" spans="1:94" s="25" customFormat="1" ht="33.75" outlineLevel="1" x14ac:dyDescent="0.25">
      <c r="A25" s="19" t="s">
        <v>84</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row>
    <row r="26" spans="1:94" s="25" customFormat="1" ht="22.5" outlineLevel="1" x14ac:dyDescent="0.25">
      <c r="A26" s="16" t="s">
        <v>85</v>
      </c>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row>
    <row r="27" spans="1:94" s="25" customFormat="1" ht="12.75" outlineLevel="1" x14ac:dyDescent="0.25">
      <c r="A27" s="16" t="s">
        <v>74</v>
      </c>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row>
    <row r="28" spans="1:94" s="25" customFormat="1" ht="33.75" outlineLevel="1" x14ac:dyDescent="0.25">
      <c r="A28" s="16" t="s">
        <v>86</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row>
    <row r="29" spans="1:94" s="25" customFormat="1" ht="25.5" customHeight="1" outlineLevel="1" x14ac:dyDescent="0.25">
      <c r="A29" s="16" t="s">
        <v>72</v>
      </c>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row>
    <row r="30" spans="1:94" s="25" customFormat="1" ht="12.75" outlineLevel="1" x14ac:dyDescent="0.25">
      <c r="A30" s="18" t="s">
        <v>87</v>
      </c>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row>
    <row r="31" spans="1:94" s="25" customFormat="1" ht="22.5" outlineLevel="1" x14ac:dyDescent="0.25">
      <c r="A31" s="18" t="s">
        <v>161</v>
      </c>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row>
    <row r="32" spans="1:94" s="25" customFormat="1" ht="22.5" outlineLevel="1" x14ac:dyDescent="0.25">
      <c r="A32" s="18" t="s">
        <v>162</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row>
    <row r="33" spans="1:94" s="25" customFormat="1" ht="12.75" outlineLevel="1" x14ac:dyDescent="0.25">
      <c r="A33" s="45"/>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row>
    <row r="34" spans="1:94" s="25" customFormat="1" ht="12.75" outlineLevel="1" x14ac:dyDescent="0.25">
      <c r="A34" s="149" t="s">
        <v>35</v>
      </c>
      <c r="B34" s="149"/>
      <c r="C34" s="149"/>
      <c r="D34" s="149"/>
      <c r="E34" s="149"/>
      <c r="F34" s="149"/>
      <c r="G34" s="149"/>
      <c r="H34" s="149"/>
      <c r="I34" s="149"/>
      <c r="J34" s="36"/>
      <c r="K34" s="37" t="s">
        <v>128</v>
      </c>
      <c r="L34" s="38"/>
      <c r="M34" s="38"/>
      <c r="N34" s="38"/>
      <c r="O34" s="38"/>
      <c r="P34" s="38"/>
      <c r="Q34" s="38"/>
      <c r="R34" s="38"/>
      <c r="S34" s="47">
        <f>+ROUND(SUM(E39:CP57),2)</f>
        <v>0</v>
      </c>
      <c r="T34" s="48"/>
      <c r="U34" s="41"/>
      <c r="V34" s="41"/>
      <c r="W34" s="49"/>
    </row>
    <row r="35" spans="1:94" s="25" customFormat="1" ht="5.25" customHeight="1" outlineLevel="1" x14ac:dyDescent="0.25"/>
    <row r="36" spans="1:94" s="25" customFormat="1" ht="12.75" customHeight="1" outlineLevel="1" x14ac:dyDescent="0.25">
      <c r="B36" s="3"/>
      <c r="C36" s="3"/>
      <c r="D36" s="3"/>
      <c r="E36" s="3"/>
      <c r="F36" s="3"/>
      <c r="G36" s="150" t="s">
        <v>75</v>
      </c>
      <c r="H36" s="150"/>
      <c r="I36" s="150"/>
      <c r="J36" s="150"/>
      <c r="K36" s="150"/>
      <c r="L36" s="150"/>
      <c r="M36" s="150"/>
      <c r="N36" s="150"/>
      <c r="O36" s="150"/>
      <c r="P36" s="150"/>
      <c r="Q36" s="150"/>
      <c r="R36" s="150"/>
      <c r="S36" s="150"/>
      <c r="T36" s="150"/>
      <c r="U36" s="150"/>
      <c r="V36" s="150"/>
      <c r="W36" s="150"/>
    </row>
    <row r="37" spans="1:94" s="25" customFormat="1" ht="12.75" outlineLevel="1" x14ac:dyDescent="0.25">
      <c r="A37" s="42" t="s">
        <v>129</v>
      </c>
      <c r="B37" s="43"/>
      <c r="C37" s="43">
        <v>2020</v>
      </c>
      <c r="D37" s="43">
        <v>2020</v>
      </c>
      <c r="E37" s="43">
        <v>2019</v>
      </c>
      <c r="F37" s="43">
        <v>2019</v>
      </c>
      <c r="G37" s="43">
        <v>2018</v>
      </c>
      <c r="H37" s="43">
        <v>2018</v>
      </c>
      <c r="I37" s="43">
        <v>2017</v>
      </c>
      <c r="J37" s="43">
        <v>2017</v>
      </c>
      <c r="K37" s="43">
        <v>2016</v>
      </c>
      <c r="L37" s="43">
        <v>2016</v>
      </c>
      <c r="M37" s="43">
        <v>2015</v>
      </c>
      <c r="N37" s="43">
        <v>2015</v>
      </c>
      <c r="O37" s="43">
        <v>2014</v>
      </c>
      <c r="P37" s="43">
        <v>2014</v>
      </c>
      <c r="Q37" s="43">
        <v>2013</v>
      </c>
      <c r="R37" s="43">
        <v>2013</v>
      </c>
      <c r="S37" s="43">
        <v>2012</v>
      </c>
      <c r="T37" s="43">
        <v>2012</v>
      </c>
      <c r="U37" s="43">
        <v>2011</v>
      </c>
      <c r="V37" s="43">
        <v>2011</v>
      </c>
      <c r="W37" s="43">
        <v>2010</v>
      </c>
      <c r="X37" s="43">
        <v>2010</v>
      </c>
      <c r="Y37" s="43">
        <v>2009</v>
      </c>
      <c r="Z37" s="43">
        <v>2009</v>
      </c>
      <c r="AA37" s="43">
        <v>2008</v>
      </c>
      <c r="AB37" s="43">
        <v>2008</v>
      </c>
      <c r="AC37" s="43">
        <v>2007</v>
      </c>
      <c r="AD37" s="43">
        <v>2007</v>
      </c>
      <c r="AE37" s="43">
        <v>2006</v>
      </c>
      <c r="AF37" s="43">
        <v>2006</v>
      </c>
      <c r="AG37" s="43">
        <v>2005</v>
      </c>
      <c r="AH37" s="43">
        <v>2005</v>
      </c>
      <c r="AI37" s="43">
        <v>2004</v>
      </c>
      <c r="AJ37" s="43">
        <v>2004</v>
      </c>
      <c r="AK37" s="43">
        <v>2003</v>
      </c>
      <c r="AL37" s="43">
        <v>2003</v>
      </c>
      <c r="AM37" s="43">
        <v>2002</v>
      </c>
      <c r="AN37" s="43">
        <v>2002</v>
      </c>
      <c r="AO37" s="43">
        <v>2001</v>
      </c>
      <c r="AP37" s="43">
        <v>2001</v>
      </c>
      <c r="AQ37" s="43">
        <v>2000</v>
      </c>
      <c r="AR37" s="43">
        <v>2000</v>
      </c>
      <c r="AS37" s="43">
        <v>1999</v>
      </c>
      <c r="AT37" s="43">
        <v>1999</v>
      </c>
      <c r="AU37" s="43">
        <v>1998</v>
      </c>
      <c r="AV37" s="43">
        <v>1998</v>
      </c>
      <c r="AW37" s="43">
        <v>1997</v>
      </c>
      <c r="AX37" s="43">
        <v>1997</v>
      </c>
      <c r="AY37" s="43">
        <v>1996</v>
      </c>
      <c r="AZ37" s="43">
        <v>1996</v>
      </c>
      <c r="BA37" s="43">
        <v>1995</v>
      </c>
      <c r="BB37" s="43">
        <v>1995</v>
      </c>
      <c r="BC37" s="43">
        <v>1994</v>
      </c>
      <c r="BD37" s="43">
        <v>1994</v>
      </c>
      <c r="BE37" s="43">
        <v>1993</v>
      </c>
      <c r="BF37" s="43">
        <v>1993</v>
      </c>
      <c r="BG37" s="43">
        <v>1992</v>
      </c>
      <c r="BH37" s="43">
        <v>1992</v>
      </c>
      <c r="BI37" s="43">
        <v>1991</v>
      </c>
      <c r="BJ37" s="43">
        <v>1991</v>
      </c>
      <c r="BK37" s="43">
        <v>1990</v>
      </c>
      <c r="BL37" s="43">
        <v>1990</v>
      </c>
      <c r="BM37" s="43">
        <v>1989</v>
      </c>
      <c r="BN37" s="43">
        <v>1989</v>
      </c>
      <c r="BO37" s="43">
        <v>1988</v>
      </c>
      <c r="BP37" s="43">
        <v>1988</v>
      </c>
      <c r="BQ37" s="43">
        <v>1987</v>
      </c>
      <c r="BR37" s="43">
        <v>1987</v>
      </c>
      <c r="BS37" s="43">
        <v>1986</v>
      </c>
      <c r="BT37" s="43">
        <v>1986</v>
      </c>
      <c r="BU37" s="43">
        <v>1985</v>
      </c>
      <c r="BV37" s="43">
        <v>1985</v>
      </c>
      <c r="BW37" s="43">
        <v>1984</v>
      </c>
      <c r="BX37" s="43">
        <v>1984</v>
      </c>
      <c r="BY37" s="43">
        <v>1983</v>
      </c>
      <c r="BZ37" s="43">
        <v>1983</v>
      </c>
      <c r="CA37" s="43">
        <v>1982</v>
      </c>
      <c r="CB37" s="43">
        <v>1982</v>
      </c>
      <c r="CC37" s="43">
        <v>1981</v>
      </c>
      <c r="CD37" s="43">
        <v>1981</v>
      </c>
      <c r="CE37" s="43">
        <v>1980</v>
      </c>
      <c r="CF37" s="43">
        <v>1980</v>
      </c>
      <c r="CG37" s="43">
        <v>1979</v>
      </c>
      <c r="CH37" s="43">
        <v>1979</v>
      </c>
      <c r="CI37" s="43">
        <v>1978</v>
      </c>
      <c r="CJ37" s="43">
        <v>1978</v>
      </c>
      <c r="CK37" s="43">
        <v>1977</v>
      </c>
      <c r="CL37" s="43">
        <v>1977</v>
      </c>
      <c r="CM37" s="43">
        <v>1976</v>
      </c>
      <c r="CN37" s="43">
        <v>1976</v>
      </c>
      <c r="CO37" s="43">
        <v>1975</v>
      </c>
      <c r="CP37" s="43">
        <v>1975</v>
      </c>
    </row>
    <row r="38" spans="1:94" s="25" customFormat="1" ht="12.75" outlineLevel="1" x14ac:dyDescent="0.25">
      <c r="A38" s="42"/>
      <c r="B38" s="43"/>
      <c r="C38" s="43">
        <v>2</v>
      </c>
      <c r="D38" s="43">
        <v>1</v>
      </c>
      <c r="E38" s="43">
        <v>2</v>
      </c>
      <c r="F38" s="43">
        <v>1</v>
      </c>
      <c r="G38" s="43">
        <v>2</v>
      </c>
      <c r="H38" s="43">
        <v>1</v>
      </c>
      <c r="I38" s="43">
        <v>2</v>
      </c>
      <c r="J38" s="43">
        <v>1</v>
      </c>
      <c r="K38" s="43">
        <v>2</v>
      </c>
      <c r="L38" s="43">
        <v>1</v>
      </c>
      <c r="M38" s="43">
        <v>2</v>
      </c>
      <c r="N38" s="43">
        <v>1</v>
      </c>
      <c r="O38" s="43">
        <v>2</v>
      </c>
      <c r="P38" s="43">
        <v>1</v>
      </c>
      <c r="Q38" s="43">
        <v>2</v>
      </c>
      <c r="R38" s="43">
        <v>1</v>
      </c>
      <c r="S38" s="43">
        <v>2</v>
      </c>
      <c r="T38" s="43">
        <v>1</v>
      </c>
      <c r="U38" s="43">
        <v>2</v>
      </c>
      <c r="V38" s="43">
        <v>1</v>
      </c>
      <c r="W38" s="43">
        <v>2</v>
      </c>
      <c r="X38" s="43">
        <v>1</v>
      </c>
      <c r="Y38" s="43">
        <v>2</v>
      </c>
      <c r="Z38" s="43">
        <v>1</v>
      </c>
      <c r="AA38" s="43">
        <v>2</v>
      </c>
      <c r="AB38" s="43">
        <v>1</v>
      </c>
      <c r="AC38" s="43">
        <v>2</v>
      </c>
      <c r="AD38" s="43">
        <v>1</v>
      </c>
      <c r="AE38" s="43">
        <v>2</v>
      </c>
      <c r="AF38" s="43">
        <v>1</v>
      </c>
      <c r="AG38" s="43">
        <v>2</v>
      </c>
      <c r="AH38" s="43">
        <v>1</v>
      </c>
      <c r="AI38" s="43">
        <v>2</v>
      </c>
      <c r="AJ38" s="43">
        <v>1</v>
      </c>
      <c r="AK38" s="43">
        <v>2</v>
      </c>
      <c r="AL38" s="43">
        <v>1</v>
      </c>
      <c r="AM38" s="43">
        <v>2</v>
      </c>
      <c r="AN38" s="43">
        <v>1</v>
      </c>
      <c r="AO38" s="43">
        <v>2</v>
      </c>
      <c r="AP38" s="43">
        <v>1</v>
      </c>
      <c r="AQ38" s="43">
        <v>2</v>
      </c>
      <c r="AR38" s="43">
        <v>1</v>
      </c>
      <c r="AS38" s="43">
        <v>2</v>
      </c>
      <c r="AT38" s="43">
        <v>1</v>
      </c>
      <c r="AU38" s="43">
        <v>2</v>
      </c>
      <c r="AV38" s="43">
        <v>1</v>
      </c>
      <c r="AW38" s="43">
        <v>2</v>
      </c>
      <c r="AX38" s="43">
        <v>1</v>
      </c>
      <c r="AY38" s="43">
        <v>2</v>
      </c>
      <c r="AZ38" s="43">
        <v>1</v>
      </c>
      <c r="BA38" s="43">
        <v>2</v>
      </c>
      <c r="BB38" s="43">
        <v>1</v>
      </c>
      <c r="BC38" s="43">
        <v>2</v>
      </c>
      <c r="BD38" s="43">
        <v>1</v>
      </c>
      <c r="BE38" s="43">
        <v>2</v>
      </c>
      <c r="BF38" s="43">
        <v>1</v>
      </c>
      <c r="BG38" s="43">
        <v>2</v>
      </c>
      <c r="BH38" s="43">
        <v>1</v>
      </c>
      <c r="BI38" s="43">
        <v>2</v>
      </c>
      <c r="BJ38" s="43">
        <v>1</v>
      </c>
      <c r="BK38" s="43">
        <v>2</v>
      </c>
      <c r="BL38" s="43">
        <v>1</v>
      </c>
      <c r="BM38" s="43">
        <v>2</v>
      </c>
      <c r="BN38" s="43">
        <v>1</v>
      </c>
      <c r="BO38" s="43">
        <v>2</v>
      </c>
      <c r="BP38" s="43">
        <v>1</v>
      </c>
      <c r="BQ38" s="43">
        <v>2</v>
      </c>
      <c r="BR38" s="43">
        <v>1</v>
      </c>
      <c r="BS38" s="43">
        <v>2</v>
      </c>
      <c r="BT38" s="43">
        <v>1</v>
      </c>
      <c r="BU38" s="43">
        <v>2</v>
      </c>
      <c r="BV38" s="43">
        <v>1</v>
      </c>
      <c r="BW38" s="43">
        <v>2</v>
      </c>
      <c r="BX38" s="43">
        <v>1</v>
      </c>
      <c r="BY38" s="43">
        <v>2</v>
      </c>
      <c r="BZ38" s="43">
        <v>1</v>
      </c>
      <c r="CA38" s="43">
        <v>2</v>
      </c>
      <c r="CB38" s="43">
        <v>1</v>
      </c>
      <c r="CC38" s="43">
        <v>2</v>
      </c>
      <c r="CD38" s="43">
        <v>1</v>
      </c>
      <c r="CE38" s="43">
        <v>2</v>
      </c>
      <c r="CF38" s="43">
        <v>1</v>
      </c>
      <c r="CG38" s="43">
        <v>2</v>
      </c>
      <c r="CH38" s="43">
        <v>1</v>
      </c>
      <c r="CI38" s="43">
        <v>2</v>
      </c>
      <c r="CJ38" s="43">
        <v>1</v>
      </c>
      <c r="CK38" s="43">
        <v>2</v>
      </c>
      <c r="CL38" s="43">
        <v>1</v>
      </c>
      <c r="CM38" s="43">
        <v>2</v>
      </c>
      <c r="CN38" s="43">
        <v>1</v>
      </c>
      <c r="CO38" s="43">
        <v>2</v>
      </c>
      <c r="CP38" s="43">
        <v>1</v>
      </c>
    </row>
    <row r="39" spans="1:94" s="25" customFormat="1" ht="12.75" outlineLevel="1" x14ac:dyDescent="0.25">
      <c r="A39" s="12" t="s">
        <v>90</v>
      </c>
      <c r="B39" s="43"/>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row>
    <row r="40" spans="1:94" s="25" customFormat="1" ht="12.75" outlineLevel="1" x14ac:dyDescent="0.25">
      <c r="A40" s="12" t="s">
        <v>92</v>
      </c>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row>
    <row r="41" spans="1:94" s="25" customFormat="1" ht="12.75" outlineLevel="1" x14ac:dyDescent="0.25">
      <c r="A41" s="12" t="s">
        <v>93</v>
      </c>
      <c r="B41" s="43"/>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row>
    <row r="42" spans="1:94" s="25" customFormat="1" ht="12.75" outlineLevel="1" x14ac:dyDescent="0.25">
      <c r="A42" s="12" t="s">
        <v>94</v>
      </c>
      <c r="B42" s="43"/>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c r="CN42" s="44"/>
      <c r="CO42" s="44"/>
      <c r="CP42" s="44"/>
    </row>
    <row r="43" spans="1:94" s="25" customFormat="1" ht="12.75" outlineLevel="1" x14ac:dyDescent="0.25">
      <c r="A43" s="12" t="s">
        <v>95</v>
      </c>
      <c r="B43" s="43"/>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row>
    <row r="44" spans="1:94" s="25" customFormat="1" ht="12.75" outlineLevel="1" x14ac:dyDescent="0.25">
      <c r="A44" s="12" t="s">
        <v>96</v>
      </c>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row>
    <row r="45" spans="1:94" s="25" customFormat="1" ht="12.75" outlineLevel="1" x14ac:dyDescent="0.25">
      <c r="A45" s="12" t="s">
        <v>97</v>
      </c>
      <c r="B45" s="43"/>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row>
    <row r="46" spans="1:94" s="25" customFormat="1" ht="12.75" outlineLevel="1" x14ac:dyDescent="0.25">
      <c r="A46" s="12" t="s">
        <v>98</v>
      </c>
      <c r="B46" s="43"/>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row>
    <row r="47" spans="1:94" s="25" customFormat="1" ht="12.75" outlineLevel="1" x14ac:dyDescent="0.25">
      <c r="A47" s="12" t="s">
        <v>99</v>
      </c>
      <c r="B47" s="43"/>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row>
    <row r="48" spans="1:94" s="25" customFormat="1" ht="12.75" outlineLevel="1" x14ac:dyDescent="0.25">
      <c r="A48" s="12" t="s">
        <v>100</v>
      </c>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row>
    <row r="49" spans="1:94" s="25" customFormat="1" ht="12.75" outlineLevel="1" x14ac:dyDescent="0.25">
      <c r="A49" s="12" t="s">
        <v>101</v>
      </c>
      <c r="B49" s="43"/>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row>
    <row r="50" spans="1:94" s="25" customFormat="1" ht="12.75" outlineLevel="1" x14ac:dyDescent="0.25">
      <c r="A50" s="12" t="s">
        <v>102</v>
      </c>
      <c r="B50" s="43"/>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row>
    <row r="51" spans="1:94" s="25" customFormat="1" ht="12.75" outlineLevel="1" x14ac:dyDescent="0.25">
      <c r="A51" s="12" t="s">
        <v>103</v>
      </c>
      <c r="B51" s="43"/>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row>
    <row r="52" spans="1:94" s="25" customFormat="1" ht="12.75" outlineLevel="1" x14ac:dyDescent="0.25">
      <c r="A52" s="12" t="s">
        <v>104</v>
      </c>
      <c r="B52" s="43"/>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row>
    <row r="53" spans="1:94" s="25" customFormat="1" ht="22.5" outlineLevel="1" x14ac:dyDescent="0.25">
      <c r="A53" s="16" t="s">
        <v>105</v>
      </c>
      <c r="B53" s="43"/>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row>
    <row r="54" spans="1:94" s="25" customFormat="1" ht="33.75" outlineLevel="1" x14ac:dyDescent="0.25">
      <c r="A54" s="16" t="s">
        <v>107</v>
      </c>
      <c r="B54" s="43"/>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row>
    <row r="55" spans="1:94" s="25" customFormat="1" ht="12.75" outlineLevel="1" x14ac:dyDescent="0.25">
      <c r="A55" s="12" t="s">
        <v>108</v>
      </c>
      <c r="B55" s="43"/>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4"/>
      <c r="CE55" s="44"/>
      <c r="CF55" s="44"/>
      <c r="CG55" s="44"/>
      <c r="CH55" s="44"/>
      <c r="CI55" s="44"/>
      <c r="CJ55" s="44"/>
      <c r="CK55" s="44"/>
      <c r="CL55" s="44"/>
      <c r="CM55" s="44"/>
      <c r="CN55" s="44"/>
      <c r="CO55" s="44"/>
      <c r="CP55" s="44"/>
    </row>
    <row r="56" spans="1:94" s="25" customFormat="1" ht="12.75" outlineLevel="1" x14ac:dyDescent="0.25">
      <c r="A56" s="12" t="s">
        <v>109</v>
      </c>
      <c r="B56" s="43"/>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row>
    <row r="57" spans="1:94" s="25" customFormat="1" ht="22.5" outlineLevel="1" x14ac:dyDescent="0.25">
      <c r="A57" s="12" t="s">
        <v>110</v>
      </c>
      <c r="B57" s="43"/>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row>
    <row r="58" spans="1:94" s="25" customFormat="1" ht="12.75" outlineLevel="1" x14ac:dyDescent="0.25"/>
    <row r="59" spans="1:94" s="25" customFormat="1" ht="12.75" outlineLevel="1" x14ac:dyDescent="0.25">
      <c r="A59" s="149" t="s">
        <v>49</v>
      </c>
      <c r="B59" s="149"/>
      <c r="C59" s="149"/>
      <c r="D59" s="149"/>
      <c r="E59" s="149"/>
      <c r="F59" s="149"/>
      <c r="G59" s="149"/>
      <c r="H59" s="149"/>
      <c r="I59" s="149"/>
      <c r="J59" s="36"/>
      <c r="K59" s="37" t="s">
        <v>128</v>
      </c>
      <c r="L59" s="38"/>
      <c r="M59" s="38"/>
      <c r="N59" s="38"/>
      <c r="O59" s="38"/>
      <c r="P59" s="38"/>
      <c r="Q59" s="38"/>
      <c r="R59" s="38"/>
      <c r="S59" s="47">
        <f>+ROUND(SUM(E64:CP69),2)</f>
        <v>0</v>
      </c>
      <c r="T59" s="48"/>
      <c r="U59" s="41"/>
      <c r="V59" s="41"/>
      <c r="W59" s="49"/>
    </row>
    <row r="60" spans="1:94" s="25" customFormat="1" ht="5.25" customHeight="1" outlineLevel="1" x14ac:dyDescent="0.25"/>
    <row r="61" spans="1:94" s="25" customFormat="1" ht="12.75" customHeight="1" outlineLevel="1" x14ac:dyDescent="0.25">
      <c r="B61" s="3"/>
      <c r="C61" s="3"/>
      <c r="D61" s="3"/>
      <c r="E61" s="3"/>
      <c r="F61" s="3"/>
      <c r="G61" s="3"/>
      <c r="H61" s="3"/>
      <c r="I61" s="150" t="s">
        <v>75</v>
      </c>
      <c r="J61" s="150"/>
      <c r="K61" s="150"/>
      <c r="L61" s="150"/>
      <c r="M61" s="150"/>
      <c r="N61" s="150"/>
      <c r="O61" s="150"/>
      <c r="P61" s="150"/>
      <c r="Q61" s="150"/>
      <c r="R61" s="150"/>
      <c r="S61" s="150"/>
      <c r="T61" s="150"/>
      <c r="U61" s="150"/>
      <c r="V61" s="150"/>
      <c r="W61" s="150"/>
    </row>
    <row r="62" spans="1:94" s="25" customFormat="1" ht="12.75" outlineLevel="1" x14ac:dyDescent="0.25">
      <c r="A62" s="42" t="s">
        <v>129</v>
      </c>
      <c r="B62" s="43"/>
      <c r="C62" s="43">
        <v>2020</v>
      </c>
      <c r="D62" s="43">
        <v>2020</v>
      </c>
      <c r="E62" s="43">
        <v>2019</v>
      </c>
      <c r="F62" s="43">
        <v>2019</v>
      </c>
      <c r="G62" s="43">
        <v>2018</v>
      </c>
      <c r="H62" s="43">
        <v>2018</v>
      </c>
      <c r="I62" s="43">
        <v>2017</v>
      </c>
      <c r="J62" s="43">
        <v>2017</v>
      </c>
      <c r="K62" s="43">
        <v>2016</v>
      </c>
      <c r="L62" s="43">
        <v>2016</v>
      </c>
      <c r="M62" s="43">
        <v>2015</v>
      </c>
      <c r="N62" s="43">
        <v>2015</v>
      </c>
      <c r="O62" s="43">
        <v>2014</v>
      </c>
      <c r="P62" s="43">
        <v>2014</v>
      </c>
      <c r="Q62" s="43">
        <v>2013</v>
      </c>
      <c r="R62" s="43">
        <v>2013</v>
      </c>
      <c r="S62" s="43">
        <v>2012</v>
      </c>
      <c r="T62" s="43">
        <v>2012</v>
      </c>
      <c r="U62" s="43">
        <v>2011</v>
      </c>
      <c r="V62" s="43">
        <v>2011</v>
      </c>
      <c r="W62" s="43">
        <v>2010</v>
      </c>
      <c r="X62" s="43">
        <v>2010</v>
      </c>
      <c r="Y62" s="43">
        <v>2009</v>
      </c>
      <c r="Z62" s="43">
        <v>2009</v>
      </c>
      <c r="AA62" s="43">
        <v>2008</v>
      </c>
      <c r="AB62" s="43">
        <v>2008</v>
      </c>
      <c r="AC62" s="43">
        <v>2007</v>
      </c>
      <c r="AD62" s="43">
        <v>2007</v>
      </c>
      <c r="AE62" s="43">
        <v>2006</v>
      </c>
      <c r="AF62" s="43">
        <v>2006</v>
      </c>
      <c r="AG62" s="43">
        <v>2005</v>
      </c>
      <c r="AH62" s="43">
        <v>2005</v>
      </c>
      <c r="AI62" s="43">
        <v>2004</v>
      </c>
      <c r="AJ62" s="43">
        <v>2004</v>
      </c>
      <c r="AK62" s="43">
        <v>2003</v>
      </c>
      <c r="AL62" s="43">
        <v>2003</v>
      </c>
      <c r="AM62" s="43">
        <v>2002</v>
      </c>
      <c r="AN62" s="43">
        <v>2002</v>
      </c>
      <c r="AO62" s="43">
        <v>2001</v>
      </c>
      <c r="AP62" s="43">
        <v>2001</v>
      </c>
      <c r="AQ62" s="43">
        <v>2000</v>
      </c>
      <c r="AR62" s="43">
        <v>2000</v>
      </c>
      <c r="AS62" s="43">
        <v>1999</v>
      </c>
      <c r="AT62" s="43">
        <v>1999</v>
      </c>
      <c r="AU62" s="43">
        <v>1998</v>
      </c>
      <c r="AV62" s="43">
        <v>1998</v>
      </c>
      <c r="AW62" s="43">
        <v>1997</v>
      </c>
      <c r="AX62" s="43">
        <v>1997</v>
      </c>
      <c r="AY62" s="43">
        <v>1996</v>
      </c>
      <c r="AZ62" s="43">
        <v>1996</v>
      </c>
      <c r="BA62" s="43">
        <v>1995</v>
      </c>
      <c r="BB62" s="43">
        <v>1995</v>
      </c>
      <c r="BC62" s="43">
        <v>1994</v>
      </c>
      <c r="BD62" s="43">
        <v>1994</v>
      </c>
      <c r="BE62" s="43">
        <v>1993</v>
      </c>
      <c r="BF62" s="43">
        <v>1993</v>
      </c>
      <c r="BG62" s="43">
        <v>1992</v>
      </c>
      <c r="BH62" s="43">
        <v>1992</v>
      </c>
      <c r="BI62" s="43">
        <v>1991</v>
      </c>
      <c r="BJ62" s="43">
        <v>1991</v>
      </c>
      <c r="BK62" s="43">
        <v>1990</v>
      </c>
      <c r="BL62" s="43">
        <v>1990</v>
      </c>
      <c r="BM62" s="43">
        <v>1989</v>
      </c>
      <c r="BN62" s="43">
        <v>1989</v>
      </c>
      <c r="BO62" s="43">
        <v>1988</v>
      </c>
      <c r="BP62" s="43">
        <v>1988</v>
      </c>
      <c r="BQ62" s="43">
        <v>1987</v>
      </c>
      <c r="BR62" s="43">
        <v>1987</v>
      </c>
      <c r="BS62" s="43">
        <v>1986</v>
      </c>
      <c r="BT62" s="43">
        <v>1986</v>
      </c>
      <c r="BU62" s="43">
        <v>1985</v>
      </c>
      <c r="BV62" s="43">
        <v>1985</v>
      </c>
      <c r="BW62" s="43">
        <v>1984</v>
      </c>
      <c r="BX62" s="43">
        <v>1984</v>
      </c>
      <c r="BY62" s="43">
        <v>1983</v>
      </c>
      <c r="BZ62" s="43">
        <v>1983</v>
      </c>
      <c r="CA62" s="43">
        <v>1982</v>
      </c>
      <c r="CB62" s="43">
        <v>1982</v>
      </c>
      <c r="CC62" s="43">
        <v>1981</v>
      </c>
      <c r="CD62" s="43">
        <v>1981</v>
      </c>
      <c r="CE62" s="43">
        <v>1980</v>
      </c>
      <c r="CF62" s="43">
        <v>1980</v>
      </c>
      <c r="CG62" s="43">
        <v>1979</v>
      </c>
      <c r="CH62" s="43">
        <v>1979</v>
      </c>
      <c r="CI62" s="43">
        <v>1978</v>
      </c>
      <c r="CJ62" s="43">
        <v>1978</v>
      </c>
      <c r="CK62" s="43">
        <v>1977</v>
      </c>
      <c r="CL62" s="43">
        <v>1977</v>
      </c>
      <c r="CM62" s="43">
        <v>1976</v>
      </c>
      <c r="CN62" s="43">
        <v>1976</v>
      </c>
      <c r="CO62" s="43">
        <v>1975</v>
      </c>
      <c r="CP62" s="43">
        <v>1975</v>
      </c>
    </row>
    <row r="63" spans="1:94" s="25" customFormat="1" ht="12.75" outlineLevel="1" x14ac:dyDescent="0.25">
      <c r="A63" s="42"/>
      <c r="B63" s="43"/>
      <c r="C63" s="43">
        <v>2</v>
      </c>
      <c r="D63" s="43">
        <v>1</v>
      </c>
      <c r="E63" s="43">
        <v>2</v>
      </c>
      <c r="F63" s="43">
        <v>1</v>
      </c>
      <c r="G63" s="43">
        <v>2</v>
      </c>
      <c r="H63" s="43">
        <v>1</v>
      </c>
      <c r="I63" s="43">
        <v>2</v>
      </c>
      <c r="J63" s="43">
        <v>1</v>
      </c>
      <c r="K63" s="43">
        <v>2</v>
      </c>
      <c r="L63" s="43">
        <v>1</v>
      </c>
      <c r="M63" s="43">
        <v>2</v>
      </c>
      <c r="N63" s="43">
        <v>1</v>
      </c>
      <c r="O63" s="43">
        <v>2</v>
      </c>
      <c r="P63" s="43">
        <v>1</v>
      </c>
      <c r="Q63" s="43">
        <v>2</v>
      </c>
      <c r="R63" s="43">
        <v>1</v>
      </c>
      <c r="S63" s="43">
        <v>2</v>
      </c>
      <c r="T63" s="43">
        <v>1</v>
      </c>
      <c r="U63" s="43">
        <v>2</v>
      </c>
      <c r="V63" s="43">
        <v>1</v>
      </c>
      <c r="W63" s="43">
        <v>2</v>
      </c>
      <c r="X63" s="43">
        <v>1</v>
      </c>
      <c r="Y63" s="43">
        <v>2</v>
      </c>
      <c r="Z63" s="43">
        <v>1</v>
      </c>
      <c r="AA63" s="43">
        <v>2</v>
      </c>
      <c r="AB63" s="43">
        <v>1</v>
      </c>
      <c r="AC63" s="43">
        <v>2</v>
      </c>
      <c r="AD63" s="43">
        <v>1</v>
      </c>
      <c r="AE63" s="43">
        <v>2</v>
      </c>
      <c r="AF63" s="43">
        <v>1</v>
      </c>
      <c r="AG63" s="43">
        <v>2</v>
      </c>
      <c r="AH63" s="43">
        <v>1</v>
      </c>
      <c r="AI63" s="43">
        <v>2</v>
      </c>
      <c r="AJ63" s="43">
        <v>1</v>
      </c>
      <c r="AK63" s="43">
        <v>2</v>
      </c>
      <c r="AL63" s="43">
        <v>1</v>
      </c>
      <c r="AM63" s="43">
        <v>2</v>
      </c>
      <c r="AN63" s="43">
        <v>1</v>
      </c>
      <c r="AO63" s="43">
        <v>2</v>
      </c>
      <c r="AP63" s="43">
        <v>1</v>
      </c>
      <c r="AQ63" s="43">
        <v>2</v>
      </c>
      <c r="AR63" s="43">
        <v>1</v>
      </c>
      <c r="AS63" s="43">
        <v>2</v>
      </c>
      <c r="AT63" s="43">
        <v>1</v>
      </c>
      <c r="AU63" s="43">
        <v>2</v>
      </c>
      <c r="AV63" s="43">
        <v>1</v>
      </c>
      <c r="AW63" s="43">
        <v>2</v>
      </c>
      <c r="AX63" s="43">
        <v>1</v>
      </c>
      <c r="AY63" s="43">
        <v>2</v>
      </c>
      <c r="AZ63" s="43">
        <v>1</v>
      </c>
      <c r="BA63" s="43">
        <v>2</v>
      </c>
      <c r="BB63" s="43">
        <v>1</v>
      </c>
      <c r="BC63" s="43">
        <v>2</v>
      </c>
      <c r="BD63" s="43">
        <v>1</v>
      </c>
      <c r="BE63" s="43">
        <v>2</v>
      </c>
      <c r="BF63" s="43">
        <v>1</v>
      </c>
      <c r="BG63" s="43">
        <v>2</v>
      </c>
      <c r="BH63" s="43">
        <v>1</v>
      </c>
      <c r="BI63" s="43">
        <v>2</v>
      </c>
      <c r="BJ63" s="43">
        <v>1</v>
      </c>
      <c r="BK63" s="43">
        <v>2</v>
      </c>
      <c r="BL63" s="43">
        <v>1</v>
      </c>
      <c r="BM63" s="43">
        <v>2</v>
      </c>
      <c r="BN63" s="43">
        <v>1</v>
      </c>
      <c r="BO63" s="43">
        <v>2</v>
      </c>
      <c r="BP63" s="43">
        <v>1</v>
      </c>
      <c r="BQ63" s="43">
        <v>2</v>
      </c>
      <c r="BR63" s="43">
        <v>1</v>
      </c>
      <c r="BS63" s="43">
        <v>2</v>
      </c>
      <c r="BT63" s="43">
        <v>1</v>
      </c>
      <c r="BU63" s="43">
        <v>2</v>
      </c>
      <c r="BV63" s="43">
        <v>1</v>
      </c>
      <c r="BW63" s="43">
        <v>2</v>
      </c>
      <c r="BX63" s="43">
        <v>1</v>
      </c>
      <c r="BY63" s="43">
        <v>2</v>
      </c>
      <c r="BZ63" s="43">
        <v>1</v>
      </c>
      <c r="CA63" s="43">
        <v>2</v>
      </c>
      <c r="CB63" s="43">
        <v>1</v>
      </c>
      <c r="CC63" s="43">
        <v>2</v>
      </c>
      <c r="CD63" s="43">
        <v>1</v>
      </c>
      <c r="CE63" s="43">
        <v>2</v>
      </c>
      <c r="CF63" s="43">
        <v>1</v>
      </c>
      <c r="CG63" s="43">
        <v>2</v>
      </c>
      <c r="CH63" s="43">
        <v>1</v>
      </c>
      <c r="CI63" s="43">
        <v>2</v>
      </c>
      <c r="CJ63" s="43">
        <v>1</v>
      </c>
      <c r="CK63" s="43">
        <v>2</v>
      </c>
      <c r="CL63" s="43">
        <v>1</v>
      </c>
      <c r="CM63" s="43">
        <v>2</v>
      </c>
      <c r="CN63" s="43">
        <v>1</v>
      </c>
      <c r="CO63" s="43">
        <v>2</v>
      </c>
      <c r="CP63" s="43">
        <v>1</v>
      </c>
    </row>
    <row r="64" spans="1:94" s="25" customFormat="1" ht="12.75" outlineLevel="1" x14ac:dyDescent="0.25">
      <c r="A64" s="12"/>
      <c r="B64" s="43"/>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row>
    <row r="65" spans="1:94" s="25" customFormat="1" ht="12.75" outlineLevel="1" x14ac:dyDescent="0.25">
      <c r="A65" s="12"/>
      <c r="B65" s="43"/>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row>
    <row r="66" spans="1:94" s="25" customFormat="1" ht="12.75" outlineLevel="1" x14ac:dyDescent="0.25">
      <c r="A66" s="12"/>
      <c r="B66" s="43"/>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row>
    <row r="67" spans="1:94" s="25" customFormat="1" ht="12.75" outlineLevel="1" x14ac:dyDescent="0.25">
      <c r="A67" s="19"/>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row>
    <row r="68" spans="1:94" s="25" customFormat="1" ht="12.75" outlineLevel="1" x14ac:dyDescent="0.25">
      <c r="A68" s="19"/>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row>
    <row r="69" spans="1:94" s="25" customFormat="1" ht="12.75" outlineLevel="1" x14ac:dyDescent="0.25">
      <c r="A69" s="12"/>
      <c r="B69" s="43"/>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row>
    <row r="70" spans="1:94" s="25" customFormat="1" ht="12.75" outlineLevel="1" x14ac:dyDescent="0.25"/>
    <row r="71" spans="1:94" s="25" customFormat="1" ht="12.75" outlineLevel="1" x14ac:dyDescent="0.25">
      <c r="A71" s="149" t="s">
        <v>59</v>
      </c>
      <c r="B71" s="149"/>
      <c r="C71" s="149"/>
      <c r="D71" s="149"/>
      <c r="E71" s="149"/>
      <c r="F71" s="149"/>
      <c r="G71" s="149"/>
      <c r="H71" s="149"/>
      <c r="I71" s="149"/>
      <c r="J71" s="36"/>
      <c r="K71" s="37" t="s">
        <v>128</v>
      </c>
      <c r="L71" s="38"/>
      <c r="M71" s="38"/>
      <c r="N71" s="38"/>
      <c r="O71" s="38"/>
      <c r="P71" s="38"/>
      <c r="Q71" s="38"/>
      <c r="R71" s="38"/>
      <c r="S71" s="47">
        <f>+ROUND(SUM(E76:CP91),2)</f>
        <v>0</v>
      </c>
      <c r="T71" s="48"/>
      <c r="U71" s="41"/>
      <c r="V71" s="41"/>
      <c r="W71" s="49"/>
    </row>
    <row r="72" spans="1:94" s="25" customFormat="1" ht="5.25" customHeight="1" outlineLevel="1" x14ac:dyDescent="0.25"/>
    <row r="73" spans="1:94" s="25" customFormat="1" ht="12.75" customHeight="1" outlineLevel="1" x14ac:dyDescent="0.25">
      <c r="B73" s="3"/>
      <c r="C73" s="3"/>
      <c r="D73" s="3"/>
      <c r="E73" s="3"/>
      <c r="F73" s="3"/>
      <c r="G73" s="3"/>
      <c r="H73" s="3"/>
      <c r="I73" s="150" t="s">
        <v>75</v>
      </c>
      <c r="J73" s="150"/>
      <c r="K73" s="150"/>
      <c r="L73" s="150"/>
      <c r="M73" s="150"/>
      <c r="N73" s="150"/>
      <c r="O73" s="150"/>
      <c r="P73" s="150"/>
      <c r="Q73" s="150"/>
      <c r="R73" s="150"/>
      <c r="S73" s="150"/>
      <c r="T73" s="150"/>
      <c r="U73" s="150"/>
      <c r="V73" s="150"/>
      <c r="W73" s="150"/>
    </row>
    <row r="74" spans="1:94" s="25" customFormat="1" ht="12.75" customHeight="1" outlineLevel="1" x14ac:dyDescent="0.25">
      <c r="A74" s="42" t="s">
        <v>129</v>
      </c>
      <c r="B74" s="43"/>
      <c r="C74" s="43">
        <v>2020</v>
      </c>
      <c r="D74" s="43">
        <v>2020</v>
      </c>
      <c r="E74" s="43">
        <v>2019</v>
      </c>
      <c r="F74" s="43">
        <v>2019</v>
      </c>
      <c r="G74" s="43">
        <v>2018</v>
      </c>
      <c r="H74" s="43">
        <v>2018</v>
      </c>
      <c r="I74" s="43">
        <v>2017</v>
      </c>
      <c r="J74" s="43">
        <v>2017</v>
      </c>
      <c r="K74" s="43">
        <v>2016</v>
      </c>
      <c r="L74" s="43">
        <v>2016</v>
      </c>
      <c r="M74" s="43">
        <v>2015</v>
      </c>
      <c r="N74" s="43">
        <v>2015</v>
      </c>
      <c r="O74" s="43">
        <v>2014</v>
      </c>
      <c r="P74" s="43">
        <v>2014</v>
      </c>
      <c r="Q74" s="43">
        <v>2013</v>
      </c>
      <c r="R74" s="43">
        <v>2013</v>
      </c>
      <c r="S74" s="43">
        <v>2012</v>
      </c>
      <c r="T74" s="43">
        <v>2012</v>
      </c>
      <c r="U74" s="43">
        <v>2011</v>
      </c>
      <c r="V74" s="43">
        <v>2011</v>
      </c>
      <c r="W74" s="43">
        <v>2010</v>
      </c>
      <c r="X74" s="43">
        <v>2010</v>
      </c>
      <c r="Y74" s="43">
        <v>2009</v>
      </c>
      <c r="Z74" s="43">
        <v>2009</v>
      </c>
      <c r="AA74" s="43">
        <v>2008</v>
      </c>
      <c r="AB74" s="43">
        <v>2008</v>
      </c>
      <c r="AC74" s="43">
        <v>2007</v>
      </c>
      <c r="AD74" s="43">
        <v>2007</v>
      </c>
      <c r="AE74" s="43">
        <v>2006</v>
      </c>
      <c r="AF74" s="43">
        <v>2006</v>
      </c>
      <c r="AG74" s="43">
        <v>2005</v>
      </c>
      <c r="AH74" s="43">
        <v>2005</v>
      </c>
      <c r="AI74" s="43">
        <v>2004</v>
      </c>
      <c r="AJ74" s="43">
        <v>2004</v>
      </c>
      <c r="AK74" s="43">
        <v>2003</v>
      </c>
      <c r="AL74" s="43">
        <v>2003</v>
      </c>
      <c r="AM74" s="43">
        <v>2002</v>
      </c>
      <c r="AN74" s="43">
        <v>2002</v>
      </c>
      <c r="AO74" s="43">
        <v>2001</v>
      </c>
      <c r="AP74" s="43">
        <v>2001</v>
      </c>
      <c r="AQ74" s="43">
        <v>2000</v>
      </c>
      <c r="AR74" s="43">
        <v>2000</v>
      </c>
      <c r="AS74" s="43">
        <v>1999</v>
      </c>
      <c r="AT74" s="43">
        <v>1999</v>
      </c>
      <c r="AU74" s="43">
        <v>1998</v>
      </c>
      <c r="AV74" s="43">
        <v>1998</v>
      </c>
      <c r="AW74" s="43">
        <v>1997</v>
      </c>
      <c r="AX74" s="43">
        <v>1997</v>
      </c>
      <c r="AY74" s="43">
        <v>1996</v>
      </c>
      <c r="AZ74" s="43">
        <v>1996</v>
      </c>
      <c r="BA74" s="43">
        <v>1995</v>
      </c>
      <c r="BB74" s="43">
        <v>1995</v>
      </c>
      <c r="BC74" s="43">
        <v>1994</v>
      </c>
      <c r="BD74" s="43">
        <v>1994</v>
      </c>
      <c r="BE74" s="43">
        <v>1993</v>
      </c>
      <c r="BF74" s="43">
        <v>1993</v>
      </c>
      <c r="BG74" s="43">
        <v>1992</v>
      </c>
      <c r="BH74" s="43">
        <v>1992</v>
      </c>
      <c r="BI74" s="43">
        <v>1991</v>
      </c>
      <c r="BJ74" s="43">
        <v>1991</v>
      </c>
      <c r="BK74" s="43">
        <v>1990</v>
      </c>
      <c r="BL74" s="43">
        <v>1990</v>
      </c>
      <c r="BM74" s="43">
        <v>1989</v>
      </c>
      <c r="BN74" s="43">
        <v>1989</v>
      </c>
      <c r="BO74" s="43">
        <v>1988</v>
      </c>
      <c r="BP74" s="43">
        <v>1988</v>
      </c>
      <c r="BQ74" s="43">
        <v>1987</v>
      </c>
      <c r="BR74" s="43">
        <v>1987</v>
      </c>
      <c r="BS74" s="43">
        <v>1986</v>
      </c>
      <c r="BT74" s="43">
        <v>1986</v>
      </c>
      <c r="BU74" s="43">
        <v>1985</v>
      </c>
      <c r="BV74" s="43">
        <v>1985</v>
      </c>
      <c r="BW74" s="43">
        <v>1984</v>
      </c>
      <c r="BX74" s="43">
        <v>1984</v>
      </c>
      <c r="BY74" s="43">
        <v>1983</v>
      </c>
      <c r="BZ74" s="43">
        <v>1983</v>
      </c>
      <c r="CA74" s="43">
        <v>1982</v>
      </c>
      <c r="CB74" s="43">
        <v>1982</v>
      </c>
      <c r="CC74" s="43">
        <v>1981</v>
      </c>
      <c r="CD74" s="43">
        <v>1981</v>
      </c>
      <c r="CE74" s="43">
        <v>1980</v>
      </c>
      <c r="CF74" s="43">
        <v>1980</v>
      </c>
      <c r="CG74" s="43">
        <v>1979</v>
      </c>
      <c r="CH74" s="43">
        <v>1979</v>
      </c>
      <c r="CI74" s="43">
        <v>1978</v>
      </c>
      <c r="CJ74" s="43">
        <v>1978</v>
      </c>
      <c r="CK74" s="43">
        <v>1977</v>
      </c>
      <c r="CL74" s="43">
        <v>1977</v>
      </c>
      <c r="CM74" s="43">
        <v>1976</v>
      </c>
      <c r="CN74" s="43">
        <v>1976</v>
      </c>
      <c r="CO74" s="43">
        <v>1975</v>
      </c>
      <c r="CP74" s="43">
        <v>1975</v>
      </c>
    </row>
    <row r="75" spans="1:94" s="25" customFormat="1" ht="12.75" customHeight="1" outlineLevel="1" x14ac:dyDescent="0.25">
      <c r="A75" s="42"/>
      <c r="B75" s="43"/>
      <c r="C75" s="43">
        <v>2</v>
      </c>
      <c r="D75" s="43">
        <v>1</v>
      </c>
      <c r="E75" s="43">
        <v>2</v>
      </c>
      <c r="F75" s="43">
        <v>1</v>
      </c>
      <c r="G75" s="43">
        <v>2</v>
      </c>
      <c r="H75" s="43">
        <v>1</v>
      </c>
      <c r="I75" s="43">
        <v>2</v>
      </c>
      <c r="J75" s="43">
        <v>1</v>
      </c>
      <c r="K75" s="43">
        <v>2</v>
      </c>
      <c r="L75" s="43">
        <v>1</v>
      </c>
      <c r="M75" s="43">
        <v>2</v>
      </c>
      <c r="N75" s="43">
        <v>1</v>
      </c>
      <c r="O75" s="43">
        <v>2</v>
      </c>
      <c r="P75" s="43">
        <v>1</v>
      </c>
      <c r="Q75" s="43">
        <v>2</v>
      </c>
      <c r="R75" s="43">
        <v>1</v>
      </c>
      <c r="S75" s="43">
        <v>2</v>
      </c>
      <c r="T75" s="43">
        <v>1</v>
      </c>
      <c r="U75" s="43">
        <v>2</v>
      </c>
      <c r="V75" s="43">
        <v>1</v>
      </c>
      <c r="W75" s="43">
        <v>2</v>
      </c>
      <c r="X75" s="43">
        <v>1</v>
      </c>
      <c r="Y75" s="43">
        <v>2</v>
      </c>
      <c r="Z75" s="43">
        <v>1</v>
      </c>
      <c r="AA75" s="43">
        <v>2</v>
      </c>
      <c r="AB75" s="43">
        <v>1</v>
      </c>
      <c r="AC75" s="43">
        <v>2</v>
      </c>
      <c r="AD75" s="43">
        <v>1</v>
      </c>
      <c r="AE75" s="43">
        <v>2</v>
      </c>
      <c r="AF75" s="43">
        <v>1</v>
      </c>
      <c r="AG75" s="43">
        <v>2</v>
      </c>
      <c r="AH75" s="43">
        <v>1</v>
      </c>
      <c r="AI75" s="43">
        <v>2</v>
      </c>
      <c r="AJ75" s="43">
        <v>1</v>
      </c>
      <c r="AK75" s="43">
        <v>2</v>
      </c>
      <c r="AL75" s="43">
        <v>1</v>
      </c>
      <c r="AM75" s="43">
        <v>2</v>
      </c>
      <c r="AN75" s="43">
        <v>1</v>
      </c>
      <c r="AO75" s="43">
        <v>2</v>
      </c>
      <c r="AP75" s="43">
        <v>1</v>
      </c>
      <c r="AQ75" s="43">
        <v>2</v>
      </c>
      <c r="AR75" s="43">
        <v>1</v>
      </c>
      <c r="AS75" s="43">
        <v>2</v>
      </c>
      <c r="AT75" s="43">
        <v>1</v>
      </c>
      <c r="AU75" s="43">
        <v>2</v>
      </c>
      <c r="AV75" s="43">
        <v>1</v>
      </c>
      <c r="AW75" s="43">
        <v>2</v>
      </c>
      <c r="AX75" s="43">
        <v>1</v>
      </c>
      <c r="AY75" s="43">
        <v>2</v>
      </c>
      <c r="AZ75" s="43">
        <v>1</v>
      </c>
      <c r="BA75" s="43">
        <v>2</v>
      </c>
      <c r="BB75" s="43">
        <v>1</v>
      </c>
      <c r="BC75" s="43">
        <v>2</v>
      </c>
      <c r="BD75" s="43">
        <v>1</v>
      </c>
      <c r="BE75" s="43">
        <v>2</v>
      </c>
      <c r="BF75" s="43">
        <v>1</v>
      </c>
      <c r="BG75" s="43">
        <v>2</v>
      </c>
      <c r="BH75" s="43">
        <v>1</v>
      </c>
      <c r="BI75" s="43">
        <v>2</v>
      </c>
      <c r="BJ75" s="43">
        <v>1</v>
      </c>
      <c r="BK75" s="43">
        <v>2</v>
      </c>
      <c r="BL75" s="43">
        <v>1</v>
      </c>
      <c r="BM75" s="43">
        <v>2</v>
      </c>
      <c r="BN75" s="43">
        <v>1</v>
      </c>
      <c r="BO75" s="43">
        <v>2</v>
      </c>
      <c r="BP75" s="43">
        <v>1</v>
      </c>
      <c r="BQ75" s="43">
        <v>2</v>
      </c>
      <c r="BR75" s="43">
        <v>1</v>
      </c>
      <c r="BS75" s="43">
        <v>2</v>
      </c>
      <c r="BT75" s="43">
        <v>1</v>
      </c>
      <c r="BU75" s="43">
        <v>2</v>
      </c>
      <c r="BV75" s="43">
        <v>1</v>
      </c>
      <c r="BW75" s="43">
        <v>2</v>
      </c>
      <c r="BX75" s="43">
        <v>1</v>
      </c>
      <c r="BY75" s="43">
        <v>2</v>
      </c>
      <c r="BZ75" s="43">
        <v>1</v>
      </c>
      <c r="CA75" s="43">
        <v>2</v>
      </c>
      <c r="CB75" s="43">
        <v>1</v>
      </c>
      <c r="CC75" s="43">
        <v>2</v>
      </c>
      <c r="CD75" s="43">
        <v>1</v>
      </c>
      <c r="CE75" s="43">
        <v>2</v>
      </c>
      <c r="CF75" s="43">
        <v>1</v>
      </c>
      <c r="CG75" s="43">
        <v>2</v>
      </c>
      <c r="CH75" s="43">
        <v>1</v>
      </c>
      <c r="CI75" s="43">
        <v>2</v>
      </c>
      <c r="CJ75" s="43">
        <v>1</v>
      </c>
      <c r="CK75" s="43">
        <v>2</v>
      </c>
      <c r="CL75" s="43">
        <v>1</v>
      </c>
      <c r="CM75" s="43">
        <v>2</v>
      </c>
      <c r="CN75" s="43">
        <v>1</v>
      </c>
      <c r="CO75" s="43">
        <v>2</v>
      </c>
      <c r="CP75" s="43">
        <v>1</v>
      </c>
    </row>
    <row r="76" spans="1:94" s="25" customFormat="1" ht="22.5" outlineLevel="1" x14ac:dyDescent="0.25">
      <c r="A76" s="12" t="s">
        <v>181</v>
      </c>
      <c r="B76" s="43"/>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row>
    <row r="77" spans="1:94" s="25" customFormat="1" ht="12.75" outlineLevel="1" x14ac:dyDescent="0.25">
      <c r="A77" s="12" t="s">
        <v>114</v>
      </c>
      <c r="B77" s="43"/>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row>
    <row r="78" spans="1:94" s="25" customFormat="1" ht="33.75" outlineLevel="1" x14ac:dyDescent="0.25">
      <c r="A78" s="12" t="s">
        <v>115</v>
      </c>
      <c r="B78" s="43"/>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row>
    <row r="79" spans="1:94" s="25" customFormat="1" ht="22.5" outlineLevel="1" x14ac:dyDescent="0.25">
      <c r="A79" s="12" t="s">
        <v>117</v>
      </c>
      <c r="B79" s="43"/>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row>
    <row r="80" spans="1:94" s="25" customFormat="1" ht="12.75" outlineLevel="1" x14ac:dyDescent="0.25">
      <c r="A80" s="12" t="s">
        <v>118</v>
      </c>
      <c r="B80" s="43"/>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row>
    <row r="81" spans="1:94" s="25" customFormat="1" ht="22.5" outlineLevel="1" x14ac:dyDescent="0.25">
      <c r="A81" s="12" t="s">
        <v>119</v>
      </c>
      <c r="B81" s="43"/>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row>
    <row r="82" spans="1:94" s="25" customFormat="1" ht="22.5" outlineLevel="1" x14ac:dyDescent="0.25">
      <c r="A82" s="12" t="s">
        <v>120</v>
      </c>
      <c r="B82" s="43"/>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c r="CM82" s="44"/>
      <c r="CN82" s="44"/>
      <c r="CO82" s="44"/>
      <c r="CP82" s="44"/>
    </row>
    <row r="83" spans="1:94" s="25" customFormat="1" ht="12.75" outlineLevel="1" x14ac:dyDescent="0.25">
      <c r="A83" s="12" t="s">
        <v>62</v>
      </c>
      <c r="B83" s="43"/>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row>
    <row r="84" spans="1:94" s="25" customFormat="1" ht="12.75" outlineLevel="1" x14ac:dyDescent="0.25">
      <c r="A84" s="12" t="s">
        <v>122</v>
      </c>
      <c r="B84" s="43"/>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c r="CM84" s="44"/>
      <c r="CN84" s="44"/>
      <c r="CO84" s="44"/>
      <c r="CP84" s="44"/>
    </row>
    <row r="85" spans="1:94" s="25" customFormat="1" ht="12.75" outlineLevel="1" x14ac:dyDescent="0.25">
      <c r="A85" s="12" t="s">
        <v>63</v>
      </c>
      <c r="B85" s="43"/>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c r="CM85" s="44"/>
      <c r="CN85" s="44"/>
      <c r="CO85" s="44"/>
      <c r="CP85" s="44"/>
    </row>
    <row r="86" spans="1:94" s="25" customFormat="1" ht="12.75" outlineLevel="1" x14ac:dyDescent="0.25">
      <c r="A86" s="12" t="s">
        <v>123</v>
      </c>
      <c r="B86" s="43"/>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row>
    <row r="87" spans="1:94" s="25" customFormat="1" ht="22.5" outlineLevel="1" x14ac:dyDescent="0.25">
      <c r="A87" s="12" t="s">
        <v>65</v>
      </c>
      <c r="B87" s="43"/>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row>
    <row r="88" spans="1:94" s="25" customFormat="1" ht="22.5" outlineLevel="1" x14ac:dyDescent="0.25">
      <c r="A88" s="12" t="s">
        <v>66</v>
      </c>
      <c r="B88" s="43"/>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row>
    <row r="89" spans="1:94" s="25" customFormat="1" ht="12.75" outlineLevel="1" x14ac:dyDescent="0.25">
      <c r="A89" s="12" t="s">
        <v>67</v>
      </c>
      <c r="B89" s="43"/>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row>
    <row r="90" spans="1:94" s="25" customFormat="1" ht="12.75" outlineLevel="1" x14ac:dyDescent="0.25">
      <c r="A90" s="12" t="s">
        <v>69</v>
      </c>
      <c r="B90" s="43"/>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row>
    <row r="91" spans="1:94" s="25" customFormat="1" ht="12.75" outlineLevel="1" x14ac:dyDescent="0.25">
      <c r="A91" s="12" t="s">
        <v>124</v>
      </c>
      <c r="B91" s="43"/>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row>
    <row r="92" spans="1:94" s="25" customFormat="1" ht="12.75" x14ac:dyDescent="0.25">
      <c r="B92" s="50"/>
      <c r="C92" s="50"/>
      <c r="D92" s="50"/>
      <c r="E92" s="50"/>
      <c r="F92" s="50"/>
      <c r="G92" s="50"/>
      <c r="H92" s="50"/>
      <c r="I92" s="50"/>
      <c r="J92" s="50"/>
      <c r="K92" s="50"/>
      <c r="L92" s="50"/>
      <c r="M92" s="50"/>
      <c r="N92" s="50"/>
      <c r="O92" s="50"/>
      <c r="P92" s="50"/>
      <c r="Q92" s="50"/>
      <c r="R92" s="50"/>
      <c r="S92" s="50"/>
      <c r="T92" s="50"/>
      <c r="U92" s="50"/>
      <c r="V92" s="50"/>
      <c r="W92" s="50"/>
    </row>
    <row r="93" spans="1:94" s="25" customFormat="1" ht="12.75" x14ac:dyDescent="0.25">
      <c r="B93" s="50"/>
      <c r="C93" s="151">
        <v>2020</v>
      </c>
      <c r="D93" s="152"/>
      <c r="E93" s="151">
        <v>2019</v>
      </c>
      <c r="F93" s="152"/>
      <c r="G93" s="151">
        <v>2018</v>
      </c>
      <c r="H93" s="152"/>
      <c r="I93" s="151">
        <v>2017</v>
      </c>
      <c r="J93" s="152"/>
      <c r="K93" s="151">
        <v>2016</v>
      </c>
      <c r="L93" s="152"/>
      <c r="M93" s="151">
        <v>2015</v>
      </c>
      <c r="N93" s="152"/>
      <c r="O93" s="151">
        <v>2014</v>
      </c>
      <c r="P93" s="152"/>
      <c r="Q93" s="151">
        <v>2013</v>
      </c>
      <c r="R93" s="152"/>
      <c r="S93" s="151">
        <v>2012</v>
      </c>
      <c r="T93" s="152"/>
      <c r="U93" s="151">
        <v>2011</v>
      </c>
      <c r="V93" s="152"/>
      <c r="W93" s="151">
        <v>2010</v>
      </c>
      <c r="X93" s="152"/>
      <c r="Y93" s="151">
        <v>2009</v>
      </c>
      <c r="Z93" s="152"/>
      <c r="AA93" s="151">
        <v>2008</v>
      </c>
      <c r="AB93" s="152"/>
      <c r="AC93" s="151">
        <v>2007</v>
      </c>
      <c r="AD93" s="152"/>
      <c r="AE93" s="151">
        <v>2006</v>
      </c>
      <c r="AF93" s="152"/>
      <c r="AG93" s="151">
        <v>2005</v>
      </c>
      <c r="AH93" s="152"/>
      <c r="AI93" s="151">
        <v>2004</v>
      </c>
      <c r="AJ93" s="152"/>
      <c r="AK93" s="151">
        <v>2003</v>
      </c>
      <c r="AL93" s="152"/>
      <c r="AM93" s="151">
        <v>2002</v>
      </c>
      <c r="AN93" s="152"/>
      <c r="AO93" s="151">
        <v>2001</v>
      </c>
      <c r="AP93" s="152"/>
      <c r="AQ93" s="151">
        <v>2000</v>
      </c>
      <c r="AR93" s="152"/>
      <c r="AS93" s="151">
        <v>1999</v>
      </c>
      <c r="AT93" s="152"/>
      <c r="AU93" s="151">
        <v>1998</v>
      </c>
      <c r="AV93" s="152"/>
      <c r="AW93" s="151">
        <v>1997</v>
      </c>
      <c r="AX93" s="152"/>
      <c r="AY93" s="151">
        <v>1996</v>
      </c>
      <c r="AZ93" s="152"/>
      <c r="BA93" s="151">
        <v>1995</v>
      </c>
      <c r="BB93" s="152"/>
      <c r="BC93" s="151">
        <v>1994</v>
      </c>
      <c r="BD93" s="152"/>
      <c r="BE93" s="151">
        <v>1993</v>
      </c>
      <c r="BF93" s="152"/>
      <c r="BG93" s="151">
        <v>1992</v>
      </c>
      <c r="BH93" s="152"/>
      <c r="BI93" s="151">
        <v>1991</v>
      </c>
      <c r="BJ93" s="152"/>
      <c r="BK93" s="151">
        <v>1990</v>
      </c>
      <c r="BL93" s="152"/>
      <c r="BM93" s="151">
        <v>1989</v>
      </c>
      <c r="BN93" s="152"/>
      <c r="BO93" s="151">
        <v>1988</v>
      </c>
      <c r="BP93" s="152"/>
      <c r="BQ93" s="151">
        <v>1987</v>
      </c>
      <c r="BR93" s="152"/>
      <c r="BS93" s="151">
        <v>1986</v>
      </c>
      <c r="BT93" s="152"/>
      <c r="BU93" s="151">
        <v>1985</v>
      </c>
      <c r="BV93" s="152"/>
      <c r="BW93" s="151">
        <v>1984</v>
      </c>
      <c r="BX93" s="152"/>
      <c r="BY93" s="151">
        <v>1983</v>
      </c>
      <c r="BZ93" s="152"/>
      <c r="CA93" s="151">
        <v>1982</v>
      </c>
      <c r="CB93" s="152"/>
      <c r="CC93" s="151">
        <v>1981</v>
      </c>
      <c r="CD93" s="152"/>
      <c r="CE93" s="151">
        <v>1980</v>
      </c>
      <c r="CF93" s="152"/>
      <c r="CG93" s="151">
        <v>1979</v>
      </c>
      <c r="CH93" s="152"/>
      <c r="CI93" s="151">
        <v>1978</v>
      </c>
      <c r="CJ93" s="152"/>
      <c r="CK93" s="151">
        <v>1977</v>
      </c>
      <c r="CL93" s="152"/>
      <c r="CM93" s="151">
        <v>1976</v>
      </c>
      <c r="CN93" s="152"/>
      <c r="CO93" s="151">
        <v>1975</v>
      </c>
      <c r="CP93" s="152"/>
    </row>
    <row r="94" spans="1:94" s="25" customFormat="1" ht="12.75" x14ac:dyDescent="0.25">
      <c r="A94" s="51" t="s">
        <v>130</v>
      </c>
      <c r="B94" s="52">
        <f>+S12</f>
        <v>0</v>
      </c>
      <c r="C94" s="145">
        <f>+SUM(C17:D32)</f>
        <v>0</v>
      </c>
      <c r="D94" s="145"/>
      <c r="E94" s="145">
        <f>+SUM(E17:F32)</f>
        <v>0</v>
      </c>
      <c r="F94" s="145"/>
      <c r="G94" s="145">
        <f>+SUM(G17:H32)</f>
        <v>0</v>
      </c>
      <c r="H94" s="145"/>
      <c r="I94" s="145">
        <f t="shared" ref="I94" si="0">+SUM(I17:J32)</f>
        <v>0</v>
      </c>
      <c r="J94" s="145"/>
      <c r="K94" s="145">
        <f t="shared" ref="K94" si="1">+SUM(K17:L32)</f>
        <v>0</v>
      </c>
      <c r="L94" s="145"/>
      <c r="M94" s="145">
        <f t="shared" ref="M94" si="2">+SUM(M17:N32)</f>
        <v>0</v>
      </c>
      <c r="N94" s="145"/>
      <c r="O94" s="145">
        <f t="shared" ref="O94" si="3">+SUM(O17:P32)</f>
        <v>0</v>
      </c>
      <c r="P94" s="145"/>
      <c r="Q94" s="145"/>
      <c r="R94" s="145"/>
      <c r="S94" s="145"/>
      <c r="T94" s="145"/>
      <c r="U94" s="145"/>
      <c r="V94" s="145"/>
      <c r="W94" s="145"/>
      <c r="X94" s="145"/>
      <c r="Y94" s="146"/>
      <c r="Z94" s="147"/>
      <c r="AA94" s="146"/>
      <c r="AB94" s="147"/>
      <c r="AC94" s="146"/>
      <c r="AD94" s="147"/>
      <c r="AE94" s="146"/>
      <c r="AF94" s="147"/>
      <c r="AG94" s="146"/>
      <c r="AH94" s="147"/>
      <c r="AI94" s="146"/>
      <c r="AJ94" s="147"/>
      <c r="AK94" s="146"/>
      <c r="AL94" s="147"/>
      <c r="AM94" s="146"/>
      <c r="AN94" s="147"/>
      <c r="AO94" s="146"/>
      <c r="AP94" s="147"/>
      <c r="AQ94" s="146"/>
      <c r="AR94" s="147"/>
      <c r="AS94" s="146"/>
      <c r="AT94" s="147"/>
      <c r="AU94" s="146"/>
      <c r="AV94" s="147"/>
      <c r="AW94" s="146"/>
      <c r="AX94" s="147"/>
      <c r="AY94" s="146"/>
      <c r="AZ94" s="147"/>
      <c r="BA94" s="146"/>
      <c r="BB94" s="147"/>
      <c r="BC94" s="146"/>
      <c r="BD94" s="147"/>
      <c r="BE94" s="146"/>
      <c r="BF94" s="147"/>
      <c r="BG94" s="146"/>
      <c r="BH94" s="147"/>
      <c r="BI94" s="146"/>
      <c r="BJ94" s="147"/>
      <c r="BK94" s="146"/>
      <c r="BL94" s="147"/>
      <c r="BM94" s="146"/>
      <c r="BN94" s="147"/>
      <c r="BO94" s="146"/>
      <c r="BP94" s="147"/>
      <c r="BQ94" s="146"/>
      <c r="BR94" s="147"/>
      <c r="BS94" s="146"/>
      <c r="BT94" s="147"/>
      <c r="BU94" s="146"/>
      <c r="BV94" s="147"/>
      <c r="BW94" s="146"/>
      <c r="BX94" s="147"/>
      <c r="BY94" s="146"/>
      <c r="BZ94" s="147"/>
      <c r="CA94" s="146"/>
      <c r="CB94" s="147"/>
      <c r="CC94" s="146"/>
      <c r="CD94" s="147"/>
      <c r="CE94" s="146"/>
      <c r="CF94" s="147"/>
      <c r="CG94" s="146"/>
      <c r="CH94" s="147"/>
      <c r="CI94" s="146"/>
      <c r="CJ94" s="147"/>
      <c r="CK94" s="146"/>
      <c r="CL94" s="147"/>
      <c r="CM94" s="146"/>
      <c r="CN94" s="147"/>
      <c r="CO94" s="146"/>
      <c r="CP94" s="147"/>
    </row>
    <row r="95" spans="1:94" s="25" customFormat="1" ht="12.75" x14ac:dyDescent="0.25">
      <c r="A95" s="53" t="s">
        <v>131</v>
      </c>
      <c r="B95" s="52">
        <f>+SUM(E29:$CP$29)+SUM(E32:CP32)</f>
        <v>0</v>
      </c>
      <c r="C95" s="146">
        <f>+SUM(C29:D29,C32:D32)</f>
        <v>0</v>
      </c>
      <c r="D95" s="147"/>
      <c r="E95" s="146">
        <f>+SUM(E29:F29,E32:F32)</f>
        <v>0</v>
      </c>
      <c r="F95" s="147"/>
      <c r="G95" s="146">
        <f>+SUM(G29:H29,G32:H32)</f>
        <v>0</v>
      </c>
      <c r="H95" s="147"/>
      <c r="I95" s="146">
        <f t="shared" ref="I95" si="4">+SUM(I29:J29,I32:J32)</f>
        <v>0</v>
      </c>
      <c r="J95" s="147"/>
      <c r="K95" s="146">
        <f t="shared" ref="K95" si="5">+SUM(K29:L29,K32:L32)</f>
        <v>0</v>
      </c>
      <c r="L95" s="147"/>
      <c r="M95" s="146">
        <f t="shared" ref="M95" si="6">+SUM(M29:N29,M32:N32)</f>
        <v>0</v>
      </c>
      <c r="N95" s="147"/>
      <c r="O95" s="146">
        <f t="shared" ref="O95" si="7">+SUM(O29:P29,O32:P32)</f>
        <v>0</v>
      </c>
      <c r="P95" s="147"/>
      <c r="Q95" s="146"/>
      <c r="R95" s="147"/>
      <c r="S95" s="146"/>
      <c r="T95" s="147"/>
      <c r="U95" s="146"/>
      <c r="V95" s="147"/>
      <c r="W95" s="146"/>
      <c r="X95" s="147"/>
      <c r="Y95" s="146"/>
      <c r="Z95" s="147"/>
      <c r="AA95" s="146"/>
      <c r="AB95" s="147"/>
      <c r="AC95" s="146"/>
      <c r="AD95" s="147"/>
      <c r="AE95" s="146"/>
      <c r="AF95" s="147"/>
      <c r="AG95" s="146"/>
      <c r="AH95" s="147"/>
      <c r="AI95" s="146"/>
      <c r="AJ95" s="147"/>
      <c r="AK95" s="146"/>
      <c r="AL95" s="147"/>
      <c r="AM95" s="146"/>
      <c r="AN95" s="147"/>
      <c r="AO95" s="146"/>
      <c r="AP95" s="147"/>
      <c r="AQ95" s="146"/>
      <c r="AR95" s="147"/>
      <c r="AS95" s="146"/>
      <c r="AT95" s="147"/>
      <c r="AU95" s="146"/>
      <c r="AV95" s="147"/>
      <c r="AW95" s="146"/>
      <c r="AX95" s="147"/>
      <c r="AY95" s="146"/>
      <c r="AZ95" s="147"/>
      <c r="BA95" s="146"/>
      <c r="BB95" s="147"/>
      <c r="BC95" s="146"/>
      <c r="BD95" s="147"/>
      <c r="BE95" s="146"/>
      <c r="BF95" s="147"/>
      <c r="BG95" s="146"/>
      <c r="BH95" s="147"/>
      <c r="BI95" s="146"/>
      <c r="BJ95" s="147"/>
      <c r="BK95" s="146"/>
      <c r="BL95" s="147"/>
      <c r="BM95" s="146"/>
      <c r="BN95" s="147"/>
      <c r="BO95" s="146"/>
      <c r="BP95" s="147"/>
      <c r="BQ95" s="146"/>
      <c r="BR95" s="147"/>
      <c r="BS95" s="146"/>
      <c r="BT95" s="147"/>
      <c r="BU95" s="146"/>
      <c r="BV95" s="147"/>
      <c r="BW95" s="146"/>
      <c r="BX95" s="147"/>
      <c r="BY95" s="146"/>
      <c r="BZ95" s="147"/>
      <c r="CA95" s="146"/>
      <c r="CB95" s="147"/>
      <c r="CC95" s="146"/>
      <c r="CD95" s="147"/>
      <c r="CE95" s="146"/>
      <c r="CF95" s="147"/>
      <c r="CG95" s="146"/>
      <c r="CH95" s="147"/>
      <c r="CI95" s="146"/>
      <c r="CJ95" s="147"/>
      <c r="CK95" s="146"/>
      <c r="CL95" s="147"/>
      <c r="CM95" s="146"/>
      <c r="CN95" s="147"/>
      <c r="CO95" s="146"/>
      <c r="CP95" s="147"/>
    </row>
    <row r="96" spans="1:94" s="25" customFormat="1" ht="12.75" x14ac:dyDescent="0.25">
      <c r="A96" s="51" t="s">
        <v>132</v>
      </c>
      <c r="B96" s="52">
        <f>+S71+S59+S34</f>
        <v>0</v>
      </c>
      <c r="C96" s="146">
        <f>+SUM(C97:D99)</f>
        <v>0</v>
      </c>
      <c r="D96" s="147"/>
      <c r="E96" s="146">
        <f>+SUM(E97:F99)</f>
        <v>0</v>
      </c>
      <c r="F96" s="147"/>
      <c r="G96" s="146">
        <f>+SUM(G97:H99)</f>
        <v>0</v>
      </c>
      <c r="H96" s="147"/>
      <c r="I96" s="146">
        <f t="shared" ref="I96" si="8">+SUM(I97:J99)</f>
        <v>0</v>
      </c>
      <c r="J96" s="147"/>
      <c r="K96" s="146">
        <f t="shared" ref="K96" si="9">+SUM(K97:L99)</f>
        <v>0</v>
      </c>
      <c r="L96" s="147"/>
      <c r="M96" s="146">
        <f t="shared" ref="M96" si="10">+SUM(M97:N99)</f>
        <v>0</v>
      </c>
      <c r="N96" s="147"/>
      <c r="O96" s="146">
        <f t="shared" ref="O96" si="11">+SUM(O97:P99)</f>
        <v>0</v>
      </c>
      <c r="P96" s="147"/>
      <c r="Q96" s="146"/>
      <c r="R96" s="147"/>
      <c r="S96" s="146"/>
      <c r="T96" s="147"/>
      <c r="U96" s="146"/>
      <c r="V96" s="147"/>
      <c r="W96" s="146"/>
      <c r="X96" s="147"/>
      <c r="Y96" s="146"/>
      <c r="Z96" s="147"/>
      <c r="AA96" s="146"/>
      <c r="AB96" s="147"/>
      <c r="AC96" s="146"/>
      <c r="AD96" s="147"/>
      <c r="AE96" s="146"/>
      <c r="AF96" s="147"/>
      <c r="AG96" s="146"/>
      <c r="AH96" s="147"/>
      <c r="AI96" s="146"/>
      <c r="AJ96" s="147"/>
      <c r="AK96" s="146"/>
      <c r="AL96" s="147"/>
      <c r="AM96" s="146"/>
      <c r="AN96" s="147"/>
      <c r="AO96" s="146"/>
      <c r="AP96" s="147"/>
      <c r="AQ96" s="146"/>
      <c r="AR96" s="147"/>
      <c r="AS96" s="146"/>
      <c r="AT96" s="147"/>
      <c r="AU96" s="146"/>
      <c r="AV96" s="147"/>
      <c r="AW96" s="146"/>
      <c r="AX96" s="147"/>
      <c r="AY96" s="146"/>
      <c r="AZ96" s="147"/>
      <c r="BA96" s="146"/>
      <c r="BB96" s="147"/>
      <c r="BC96" s="146"/>
      <c r="BD96" s="147"/>
      <c r="BE96" s="146"/>
      <c r="BF96" s="147"/>
      <c r="BG96" s="146"/>
      <c r="BH96" s="147"/>
      <c r="BI96" s="146"/>
      <c r="BJ96" s="147"/>
      <c r="BK96" s="146"/>
      <c r="BL96" s="147"/>
      <c r="BM96" s="146"/>
      <c r="BN96" s="147"/>
      <c r="BO96" s="146"/>
      <c r="BP96" s="147"/>
      <c r="BQ96" s="146"/>
      <c r="BR96" s="147"/>
      <c r="BS96" s="146"/>
      <c r="BT96" s="147"/>
      <c r="BU96" s="146"/>
      <c r="BV96" s="147"/>
      <c r="BW96" s="146"/>
      <c r="BX96" s="147"/>
      <c r="BY96" s="146"/>
      <c r="BZ96" s="147"/>
      <c r="CA96" s="146"/>
      <c r="CB96" s="147"/>
      <c r="CC96" s="146"/>
      <c r="CD96" s="147"/>
      <c r="CE96" s="146"/>
      <c r="CF96" s="147"/>
      <c r="CG96" s="146"/>
      <c r="CH96" s="147"/>
      <c r="CI96" s="146"/>
      <c r="CJ96" s="147"/>
      <c r="CK96" s="146"/>
      <c r="CL96" s="147"/>
      <c r="CM96" s="146"/>
      <c r="CN96" s="147"/>
      <c r="CO96" s="146"/>
      <c r="CP96" s="147"/>
    </row>
    <row r="97" spans="1:94" s="25" customFormat="1" ht="12.75" x14ac:dyDescent="0.25">
      <c r="A97" s="53" t="s">
        <v>133</v>
      </c>
      <c r="B97" s="52">
        <f>+S34</f>
        <v>0</v>
      </c>
      <c r="C97" s="146">
        <f>+SUM(C39:D57)</f>
        <v>0</v>
      </c>
      <c r="D97" s="147"/>
      <c r="E97" s="146">
        <f>+SUM(E39:F57)</f>
        <v>0</v>
      </c>
      <c r="F97" s="147"/>
      <c r="G97" s="146">
        <f>+SUM(G39:H57)</f>
        <v>0</v>
      </c>
      <c r="H97" s="147"/>
      <c r="I97" s="146">
        <f t="shared" ref="I97" si="12">+SUM(I39:J57)</f>
        <v>0</v>
      </c>
      <c r="J97" s="147"/>
      <c r="K97" s="146">
        <f t="shared" ref="K97" si="13">+SUM(K39:L57)</f>
        <v>0</v>
      </c>
      <c r="L97" s="147"/>
      <c r="M97" s="146">
        <f t="shared" ref="M97" si="14">+SUM(M39:N57)</f>
        <v>0</v>
      </c>
      <c r="N97" s="147"/>
      <c r="O97" s="146">
        <f>+SUM(O39:P57)</f>
        <v>0</v>
      </c>
      <c r="P97" s="147"/>
      <c r="Q97" s="146"/>
      <c r="R97" s="147"/>
      <c r="S97" s="146"/>
      <c r="T97" s="147"/>
      <c r="U97" s="146"/>
      <c r="V97" s="147"/>
      <c r="W97" s="146"/>
      <c r="X97" s="147"/>
      <c r="Y97" s="146"/>
      <c r="Z97" s="147"/>
      <c r="AA97" s="146"/>
      <c r="AB97" s="147"/>
      <c r="AC97" s="146"/>
      <c r="AD97" s="147"/>
      <c r="AE97" s="146"/>
      <c r="AF97" s="147"/>
      <c r="AG97" s="146"/>
      <c r="AH97" s="147"/>
      <c r="AI97" s="146"/>
      <c r="AJ97" s="147"/>
      <c r="AK97" s="146"/>
      <c r="AL97" s="147"/>
      <c r="AM97" s="146"/>
      <c r="AN97" s="147"/>
      <c r="AO97" s="146"/>
      <c r="AP97" s="147"/>
      <c r="AQ97" s="146"/>
      <c r="AR97" s="147"/>
      <c r="AS97" s="146"/>
      <c r="AT97" s="147"/>
      <c r="AU97" s="146"/>
      <c r="AV97" s="147"/>
      <c r="AW97" s="146"/>
      <c r="AX97" s="147"/>
      <c r="AY97" s="146"/>
      <c r="AZ97" s="147"/>
      <c r="BA97" s="146"/>
      <c r="BB97" s="147"/>
      <c r="BC97" s="146"/>
      <c r="BD97" s="147"/>
      <c r="BE97" s="146"/>
      <c r="BF97" s="147"/>
      <c r="BG97" s="146"/>
      <c r="BH97" s="147"/>
      <c r="BI97" s="146"/>
      <c r="BJ97" s="147"/>
      <c r="BK97" s="146"/>
      <c r="BL97" s="147"/>
      <c r="BM97" s="146"/>
      <c r="BN97" s="147"/>
      <c r="BO97" s="146"/>
      <c r="BP97" s="147"/>
      <c r="BQ97" s="146"/>
      <c r="BR97" s="147"/>
      <c r="BS97" s="146"/>
      <c r="BT97" s="147"/>
      <c r="BU97" s="146"/>
      <c r="BV97" s="147"/>
      <c r="BW97" s="146"/>
      <c r="BX97" s="147"/>
      <c r="BY97" s="146"/>
      <c r="BZ97" s="147"/>
      <c r="CA97" s="146"/>
      <c r="CB97" s="147"/>
      <c r="CC97" s="146"/>
      <c r="CD97" s="147"/>
      <c r="CE97" s="146"/>
      <c r="CF97" s="147"/>
      <c r="CG97" s="146"/>
      <c r="CH97" s="147"/>
      <c r="CI97" s="146"/>
      <c r="CJ97" s="147"/>
      <c r="CK97" s="146"/>
      <c r="CL97" s="147"/>
      <c r="CM97" s="146"/>
      <c r="CN97" s="147"/>
      <c r="CO97" s="146"/>
      <c r="CP97" s="147"/>
    </row>
    <row r="98" spans="1:94" s="25" customFormat="1" ht="12.75" x14ac:dyDescent="0.25">
      <c r="A98" s="53" t="s">
        <v>134</v>
      </c>
      <c r="B98" s="52">
        <f>+S59</f>
        <v>0</v>
      </c>
      <c r="C98" s="146">
        <f>+SUM(C64:D69)</f>
        <v>0</v>
      </c>
      <c r="D98" s="147"/>
      <c r="E98" s="146">
        <f>+SUM(E64:F69)</f>
        <v>0</v>
      </c>
      <c r="F98" s="147"/>
      <c r="G98" s="146">
        <f>+SUM(G64:H69)</f>
        <v>0</v>
      </c>
      <c r="H98" s="147"/>
      <c r="I98" s="146">
        <f t="shared" ref="I98" si="15">+SUM(I64:J69)</f>
        <v>0</v>
      </c>
      <c r="J98" s="147"/>
      <c r="K98" s="146">
        <f t="shared" ref="K98" si="16">+SUM(K64:L69)</f>
        <v>0</v>
      </c>
      <c r="L98" s="147"/>
      <c r="M98" s="146">
        <f t="shared" ref="M98" si="17">+SUM(M64:N69)</f>
        <v>0</v>
      </c>
      <c r="N98" s="147"/>
      <c r="O98" s="146">
        <f t="shared" ref="O98" si="18">+SUM(O64:P69)</f>
        <v>0</v>
      </c>
      <c r="P98" s="147"/>
      <c r="Q98" s="146"/>
      <c r="R98" s="147"/>
      <c r="S98" s="146"/>
      <c r="T98" s="147"/>
      <c r="U98" s="146"/>
      <c r="V98" s="147"/>
      <c r="W98" s="146"/>
      <c r="X98" s="147"/>
      <c r="Y98" s="146"/>
      <c r="Z98" s="147"/>
      <c r="AA98" s="146"/>
      <c r="AB98" s="147"/>
      <c r="AC98" s="146"/>
      <c r="AD98" s="147"/>
      <c r="AE98" s="146"/>
      <c r="AF98" s="147"/>
      <c r="AG98" s="146"/>
      <c r="AH98" s="147"/>
      <c r="AI98" s="146"/>
      <c r="AJ98" s="147"/>
      <c r="AK98" s="146"/>
      <c r="AL98" s="147"/>
      <c r="AM98" s="146"/>
      <c r="AN98" s="147"/>
      <c r="AO98" s="146"/>
      <c r="AP98" s="147"/>
      <c r="AQ98" s="146"/>
      <c r="AR98" s="147"/>
      <c r="AS98" s="146"/>
      <c r="AT98" s="147"/>
      <c r="AU98" s="146"/>
      <c r="AV98" s="147"/>
      <c r="AW98" s="146"/>
      <c r="AX98" s="147"/>
      <c r="AY98" s="146"/>
      <c r="AZ98" s="147"/>
      <c r="BA98" s="146"/>
      <c r="BB98" s="147"/>
      <c r="BC98" s="146"/>
      <c r="BD98" s="147"/>
      <c r="BE98" s="146"/>
      <c r="BF98" s="147"/>
      <c r="BG98" s="146"/>
      <c r="BH98" s="147"/>
      <c r="BI98" s="146"/>
      <c r="BJ98" s="147"/>
      <c r="BK98" s="146"/>
      <c r="BL98" s="147"/>
      <c r="BM98" s="146"/>
      <c r="BN98" s="147"/>
      <c r="BO98" s="146"/>
      <c r="BP98" s="147"/>
      <c r="BQ98" s="146"/>
      <c r="BR98" s="147"/>
      <c r="BS98" s="146"/>
      <c r="BT98" s="147"/>
      <c r="BU98" s="146"/>
      <c r="BV98" s="147"/>
      <c r="BW98" s="146"/>
      <c r="BX98" s="147"/>
      <c r="BY98" s="146"/>
      <c r="BZ98" s="147"/>
      <c r="CA98" s="146"/>
      <c r="CB98" s="147"/>
      <c r="CC98" s="146"/>
      <c r="CD98" s="147"/>
      <c r="CE98" s="146"/>
      <c r="CF98" s="147"/>
      <c r="CG98" s="146"/>
      <c r="CH98" s="147"/>
      <c r="CI98" s="146"/>
      <c r="CJ98" s="147"/>
      <c r="CK98" s="146"/>
      <c r="CL98" s="147"/>
      <c r="CM98" s="146"/>
      <c r="CN98" s="147"/>
      <c r="CO98" s="146"/>
      <c r="CP98" s="147"/>
    </row>
    <row r="99" spans="1:94" s="25" customFormat="1" ht="12.75" x14ac:dyDescent="0.25">
      <c r="A99" s="53" t="s">
        <v>135</v>
      </c>
      <c r="B99" s="52">
        <f>+S71</f>
        <v>0</v>
      </c>
      <c r="C99" s="146">
        <f>+SUM(C76:D91)</f>
        <v>0</v>
      </c>
      <c r="D99" s="147"/>
      <c r="E99" s="146">
        <f>+SUM(E76:F91)</f>
        <v>0</v>
      </c>
      <c r="F99" s="147"/>
      <c r="G99" s="146">
        <f>+SUM(G76:H91)</f>
        <v>0</v>
      </c>
      <c r="H99" s="147"/>
      <c r="I99" s="146">
        <f t="shared" ref="I99" si="19">+SUM(I76:J91)</f>
        <v>0</v>
      </c>
      <c r="J99" s="147"/>
      <c r="K99" s="146">
        <f t="shared" ref="K99" si="20">+SUM(K76:L91)</f>
        <v>0</v>
      </c>
      <c r="L99" s="147"/>
      <c r="M99" s="146">
        <f t="shared" ref="M99" si="21">+SUM(M76:N91)</f>
        <v>0</v>
      </c>
      <c r="N99" s="147"/>
      <c r="O99" s="146">
        <f t="shared" ref="O99" si="22">+SUM(O76:P91)</f>
        <v>0</v>
      </c>
      <c r="P99" s="147"/>
      <c r="Q99" s="146"/>
      <c r="R99" s="147"/>
      <c r="S99" s="146"/>
      <c r="T99" s="147"/>
      <c r="U99" s="146"/>
      <c r="V99" s="147"/>
      <c r="W99" s="146"/>
      <c r="X99" s="147"/>
      <c r="Y99" s="146"/>
      <c r="Z99" s="147"/>
      <c r="AA99" s="146"/>
      <c r="AB99" s="147"/>
      <c r="AC99" s="146"/>
      <c r="AD99" s="147"/>
      <c r="AE99" s="146"/>
      <c r="AF99" s="147"/>
      <c r="AG99" s="146"/>
      <c r="AH99" s="147"/>
      <c r="AI99" s="146"/>
      <c r="AJ99" s="147"/>
      <c r="AK99" s="146"/>
      <c r="AL99" s="147"/>
      <c r="AM99" s="146"/>
      <c r="AN99" s="147"/>
      <c r="AO99" s="146"/>
      <c r="AP99" s="147"/>
      <c r="AQ99" s="146"/>
      <c r="AR99" s="147"/>
      <c r="AS99" s="146"/>
      <c r="AT99" s="147"/>
      <c r="AU99" s="146"/>
      <c r="AV99" s="147"/>
      <c r="AW99" s="146"/>
      <c r="AX99" s="147"/>
      <c r="AY99" s="146"/>
      <c r="AZ99" s="147"/>
      <c r="BA99" s="146"/>
      <c r="BB99" s="147"/>
      <c r="BC99" s="146"/>
      <c r="BD99" s="147"/>
      <c r="BE99" s="146"/>
      <c r="BF99" s="147"/>
      <c r="BG99" s="146"/>
      <c r="BH99" s="147"/>
      <c r="BI99" s="146"/>
      <c r="BJ99" s="147"/>
      <c r="BK99" s="146"/>
      <c r="BL99" s="147"/>
      <c r="BM99" s="146"/>
      <c r="BN99" s="147"/>
      <c r="BO99" s="146"/>
      <c r="BP99" s="147"/>
      <c r="BQ99" s="146"/>
      <c r="BR99" s="147"/>
      <c r="BS99" s="146"/>
      <c r="BT99" s="147"/>
      <c r="BU99" s="146"/>
      <c r="BV99" s="147"/>
      <c r="BW99" s="146"/>
      <c r="BX99" s="147"/>
      <c r="BY99" s="146"/>
      <c r="BZ99" s="147"/>
      <c r="CA99" s="146"/>
      <c r="CB99" s="147"/>
      <c r="CC99" s="146"/>
      <c r="CD99" s="147"/>
      <c r="CE99" s="146"/>
      <c r="CF99" s="147"/>
      <c r="CG99" s="146"/>
      <c r="CH99" s="147"/>
      <c r="CI99" s="146"/>
      <c r="CJ99" s="147"/>
      <c r="CK99" s="146"/>
      <c r="CL99" s="147"/>
      <c r="CM99" s="146"/>
      <c r="CN99" s="147"/>
      <c r="CO99" s="146"/>
      <c r="CP99" s="147"/>
    </row>
    <row r="100" spans="1:94" s="25" customFormat="1" ht="12.75" x14ac:dyDescent="0.25">
      <c r="A100" s="51" t="s">
        <v>136</v>
      </c>
      <c r="B100" s="54">
        <f>+B94+B96</f>
        <v>0</v>
      </c>
      <c r="C100" s="145">
        <f>+SUM(C76:D91,C64:D69,C39:D57,C17:D32)</f>
        <v>0</v>
      </c>
      <c r="D100" s="145"/>
      <c r="E100" s="145">
        <f>+SUM(E76:F91,E64:F69,E39:F57,E17:F32)</f>
        <v>0</v>
      </c>
      <c r="F100" s="145"/>
      <c r="G100" s="145">
        <f>+SUM(G76:H91,G64:H69,G39:H57,G17:H32)</f>
        <v>0</v>
      </c>
      <c r="H100" s="145"/>
      <c r="I100" s="145">
        <f t="shared" ref="I100" si="23">+SUM(I76:J91,I64:J69,I39:J57,I17:J32)</f>
        <v>0</v>
      </c>
      <c r="J100" s="145"/>
      <c r="K100" s="145">
        <f t="shared" ref="K100" si="24">+SUM(K76:L91,K64:L69,K39:L57,K17:L32)</f>
        <v>0</v>
      </c>
      <c r="L100" s="145"/>
      <c r="M100" s="145">
        <f t="shared" ref="M100" si="25">+SUM(M76:N91,M64:N69,M39:N57,M17:N32)</f>
        <v>0</v>
      </c>
      <c r="N100" s="145"/>
      <c r="O100" s="145">
        <f>+SUM(O76:P91,O64:P69,O39:P57,O17:P32)</f>
        <v>0</v>
      </c>
      <c r="P100" s="145"/>
      <c r="Q100" s="146">
        <f>+SUM(Q76:R91,Q64:R69,Q39:R57,Q17:R32)</f>
        <v>0</v>
      </c>
      <c r="R100" s="147"/>
      <c r="S100" s="146">
        <f t="shared" ref="S100" si="26">+SUM(S76:T91,S64:T69,S39:T57,S17:T32)</f>
        <v>0</v>
      </c>
      <c r="T100" s="147"/>
      <c r="U100" s="146">
        <f t="shared" ref="U100" si="27">+SUM(U76:V91,U64:V69,U39:V57,U17:V32)</f>
        <v>0</v>
      </c>
      <c r="V100" s="147"/>
      <c r="W100" s="146">
        <f t="shared" ref="W100" si="28">+SUM(W76:X91,W64:X69,W39:X57,W17:X32)</f>
        <v>0</v>
      </c>
      <c r="X100" s="147"/>
      <c r="Y100" s="146">
        <f t="shared" ref="Y100" si="29">+SUM(Y76:Z91,Y64:Z69,Y39:Z57,Y17:Z32)</f>
        <v>0</v>
      </c>
      <c r="Z100" s="147"/>
      <c r="AA100" s="146">
        <f t="shared" ref="AA100" si="30">+SUM(AA76:AB91,AA64:AB69,AA39:AB57,AA17:AB32)</f>
        <v>0</v>
      </c>
      <c r="AB100" s="147"/>
      <c r="AC100" s="146">
        <f t="shared" ref="AC100" si="31">+SUM(AC76:AD91,AC64:AD69,AC39:AD57,AC17:AD32)</f>
        <v>0</v>
      </c>
      <c r="AD100" s="147"/>
      <c r="AE100" s="146">
        <f t="shared" ref="AE100" si="32">+SUM(AE76:AF91,AE64:AF69,AE39:AF57,AE17:AF32)</f>
        <v>0</v>
      </c>
      <c r="AF100" s="147"/>
      <c r="AG100" s="146">
        <f t="shared" ref="AG100" si="33">+SUM(AG76:AH91,AG64:AH69,AG39:AH57,AG17:AH32)</f>
        <v>0</v>
      </c>
      <c r="AH100" s="147"/>
      <c r="AI100" s="146">
        <f t="shared" ref="AI100" si="34">+SUM(AI76:AJ91,AI64:AJ69,AI39:AJ57,AI17:AJ32)</f>
        <v>0</v>
      </c>
      <c r="AJ100" s="147"/>
      <c r="AK100" s="146">
        <f t="shared" ref="AK100" si="35">+SUM(AK76:AL91,AK64:AL69,AK39:AL57,AK17:AL32)</f>
        <v>0</v>
      </c>
      <c r="AL100" s="147"/>
      <c r="AM100" s="146">
        <f t="shared" ref="AM100" si="36">+SUM(AM76:AN91,AM64:AN69,AM39:AN57,AM17:AN32)</f>
        <v>0</v>
      </c>
      <c r="AN100" s="147"/>
      <c r="AO100" s="146">
        <f t="shared" ref="AO100" si="37">+SUM(AO76:AP91,AO64:AP69,AO39:AP57,AO17:AP32)</f>
        <v>0</v>
      </c>
      <c r="AP100" s="147"/>
      <c r="AQ100" s="146">
        <f t="shared" ref="AQ100" si="38">+SUM(AQ76:AR91,AQ64:AR69,AQ39:AR57,AQ17:AR32)</f>
        <v>0</v>
      </c>
      <c r="AR100" s="147"/>
      <c r="AS100" s="146">
        <f t="shared" ref="AS100" si="39">+SUM(AS76:AT91,AS64:AT69,AS39:AT57,AS17:AT32)</f>
        <v>0</v>
      </c>
      <c r="AT100" s="147"/>
      <c r="AU100" s="146">
        <f t="shared" ref="AU100" si="40">+SUM(AU76:AV91,AU64:AV69,AU39:AV57,AU17:AV32)</f>
        <v>0</v>
      </c>
      <c r="AV100" s="147"/>
      <c r="AW100" s="146">
        <f t="shared" ref="AW100" si="41">+SUM(AW76:AX91,AW64:AX69,AW39:AX57,AW17:AX32)</f>
        <v>0</v>
      </c>
      <c r="AX100" s="147"/>
      <c r="AY100" s="146">
        <f t="shared" ref="AY100" si="42">+SUM(AY76:AZ91,AY64:AZ69,AY39:AZ57,AY17:AZ32)</f>
        <v>0</v>
      </c>
      <c r="AZ100" s="147"/>
      <c r="BA100" s="146">
        <f t="shared" ref="BA100" si="43">+SUM(BA76:BB91,BA64:BB69,BA39:BB57,BA17:BB32)</f>
        <v>0</v>
      </c>
      <c r="BB100" s="147"/>
      <c r="BC100" s="146">
        <f t="shared" ref="BC100" si="44">+SUM(BC76:BD91,BC64:BD69,BC39:BD57,BC17:BD32)</f>
        <v>0</v>
      </c>
      <c r="BD100" s="147"/>
      <c r="BE100" s="146">
        <f t="shared" ref="BE100" si="45">+SUM(BE76:BF91,BE64:BF69,BE39:BF57,BE17:BF32)</f>
        <v>0</v>
      </c>
      <c r="BF100" s="147"/>
      <c r="BG100" s="146">
        <f t="shared" ref="BG100" si="46">+SUM(BG76:BH91,BG64:BH69,BG39:BH57,BG17:BH32)</f>
        <v>0</v>
      </c>
      <c r="BH100" s="147"/>
      <c r="BI100" s="146">
        <f t="shared" ref="BI100" si="47">+SUM(BI76:BJ91,BI64:BJ69,BI39:BJ57,BI17:BJ32)</f>
        <v>0</v>
      </c>
      <c r="BJ100" s="147"/>
      <c r="BK100" s="146">
        <f t="shared" ref="BK100" si="48">+SUM(BK76:BL91,BK64:BL69,BK39:BL57,BK17:BL32)</f>
        <v>0</v>
      </c>
      <c r="BL100" s="147"/>
      <c r="BM100" s="146">
        <f t="shared" ref="BM100" si="49">+SUM(BM76:BN91,BM64:BN69,BM39:BN57,BM17:BN32)</f>
        <v>0</v>
      </c>
      <c r="BN100" s="147"/>
      <c r="BO100" s="146">
        <f t="shared" ref="BO100" si="50">+SUM(BO76:BP91,BO64:BP69,BO39:BP57,BO17:BP32)</f>
        <v>0</v>
      </c>
      <c r="BP100" s="147"/>
      <c r="BQ100" s="146">
        <f t="shared" ref="BQ100" si="51">+SUM(BQ76:BR91,BQ64:BR69,BQ39:BR57,BQ17:BR32)</f>
        <v>0</v>
      </c>
      <c r="BR100" s="147"/>
      <c r="BS100" s="146">
        <f t="shared" ref="BS100" si="52">+SUM(BS76:BT91,BS64:BT69,BS39:BT57,BS17:BT32)</f>
        <v>0</v>
      </c>
      <c r="BT100" s="147"/>
      <c r="BU100" s="146">
        <f t="shared" ref="BU100" si="53">+SUM(BU76:BV91,BU64:BV69,BU39:BV57,BU17:BV32)</f>
        <v>0</v>
      </c>
      <c r="BV100" s="147"/>
      <c r="BW100" s="146">
        <f t="shared" ref="BW100" si="54">+SUM(BW76:BX91,BW64:BX69,BW39:BX57,BW17:BX32)</f>
        <v>0</v>
      </c>
      <c r="BX100" s="147"/>
      <c r="BY100" s="146">
        <f t="shared" ref="BY100" si="55">+SUM(BY76:BZ91,BY64:BZ69,BY39:BZ57,BY17:BZ32)</f>
        <v>0</v>
      </c>
      <c r="BZ100" s="147"/>
      <c r="CA100" s="146">
        <f t="shared" ref="CA100" si="56">+SUM(CA76:CB91,CA64:CB69,CA39:CB57,CA17:CB32)</f>
        <v>0</v>
      </c>
      <c r="CB100" s="147"/>
      <c r="CC100" s="146">
        <f t="shared" ref="CC100" si="57">+SUM(CC76:CD91,CC64:CD69,CC39:CD57,CC17:CD32)</f>
        <v>0</v>
      </c>
      <c r="CD100" s="147"/>
      <c r="CE100" s="146">
        <f t="shared" ref="CE100" si="58">+SUM(CE76:CF91,CE64:CF69,CE39:CF57,CE17:CF32)</f>
        <v>0</v>
      </c>
      <c r="CF100" s="147"/>
      <c r="CG100" s="146">
        <f t="shared" ref="CG100" si="59">+SUM(CG76:CH91,CG64:CH69,CG39:CH57,CG17:CH32)</f>
        <v>0</v>
      </c>
      <c r="CH100" s="147"/>
      <c r="CI100" s="146">
        <f t="shared" ref="CI100" si="60">+SUM(CI76:CJ91,CI64:CJ69,CI39:CJ57,CI17:CJ32)</f>
        <v>0</v>
      </c>
      <c r="CJ100" s="147"/>
      <c r="CK100" s="146">
        <f t="shared" ref="CK100" si="61">+SUM(CK76:CL91,CK64:CL69,CK39:CL57,CK17:CL32)</f>
        <v>0</v>
      </c>
      <c r="CL100" s="147"/>
      <c r="CM100" s="146">
        <f t="shared" ref="CM100" si="62">+SUM(CM76:CN91,CM64:CN69,CM39:CN57,CM17:CN32)</f>
        <v>0</v>
      </c>
      <c r="CN100" s="147"/>
      <c r="CO100" s="146">
        <f t="shared" ref="CO100" si="63">+SUM(CO76:CP91,CO64:CP69,CO39:CP57,CO17:CP32)</f>
        <v>0</v>
      </c>
      <c r="CP100" s="147"/>
    </row>
    <row r="101" spans="1:94" s="25" customFormat="1" ht="12.75" x14ac:dyDescent="0.25">
      <c r="A101" s="51" t="s">
        <v>137</v>
      </c>
      <c r="B101" s="55"/>
      <c r="C101" s="145"/>
      <c r="D101" s="145"/>
      <c r="E101" s="145"/>
      <c r="F101" s="145"/>
      <c r="G101" s="145"/>
      <c r="H101" s="145"/>
      <c r="I101" s="145"/>
      <c r="J101" s="145"/>
      <c r="K101" s="145"/>
      <c r="L101" s="145"/>
      <c r="M101" s="145"/>
      <c r="N101" s="145"/>
      <c r="O101" s="145"/>
      <c r="P101" s="145"/>
    </row>
    <row r="102" spans="1:94" x14ac:dyDescent="0.25">
      <c r="A102" s="53" t="s">
        <v>138</v>
      </c>
      <c r="B102" s="55"/>
      <c r="C102" s="145"/>
      <c r="D102" s="145"/>
      <c r="E102" s="145"/>
      <c r="F102" s="145"/>
      <c r="G102" s="145"/>
      <c r="H102" s="145"/>
      <c r="I102" s="145"/>
      <c r="J102" s="145"/>
      <c r="K102" s="145"/>
      <c r="L102" s="145"/>
      <c r="M102" s="145"/>
      <c r="N102" s="145"/>
      <c r="O102" s="145"/>
      <c r="P102" s="145"/>
    </row>
    <row r="103" spans="1:94" x14ac:dyDescent="0.25">
      <c r="A103" s="53" t="s">
        <v>139</v>
      </c>
      <c r="B103" s="55"/>
      <c r="C103" s="145"/>
      <c r="D103" s="145"/>
      <c r="E103" s="145"/>
      <c r="F103" s="145"/>
      <c r="G103" s="145"/>
      <c r="H103" s="145"/>
      <c r="I103" s="145"/>
      <c r="J103" s="145"/>
      <c r="K103" s="145"/>
      <c r="L103" s="145"/>
      <c r="M103" s="145"/>
      <c r="N103" s="145"/>
      <c r="O103" s="145"/>
      <c r="P103" s="145"/>
    </row>
    <row r="104" spans="1:94" x14ac:dyDescent="0.25">
      <c r="A104" s="56" t="s">
        <v>140</v>
      </c>
      <c r="B104" s="55"/>
      <c r="C104" s="145"/>
      <c r="D104" s="145"/>
      <c r="E104" s="145"/>
      <c r="F104" s="145"/>
      <c r="G104" s="145"/>
      <c r="H104" s="145"/>
      <c r="I104" s="145"/>
      <c r="J104" s="145"/>
      <c r="K104" s="145"/>
      <c r="L104" s="145"/>
      <c r="M104" s="145"/>
      <c r="N104" s="145"/>
      <c r="O104" s="145"/>
      <c r="P104" s="145"/>
    </row>
    <row r="105" spans="1:94" s="60" customFormat="1" x14ac:dyDescent="0.25">
      <c r="A105" s="57"/>
      <c r="B105" s="58"/>
      <c r="C105" s="58"/>
      <c r="D105" s="58"/>
      <c r="E105" s="58"/>
      <c r="F105" s="58"/>
      <c r="G105" s="59"/>
    </row>
    <row r="106" spans="1:94" s="60" customFormat="1" x14ac:dyDescent="0.25">
      <c r="A106" s="57"/>
      <c r="B106" s="58"/>
      <c r="C106" s="58"/>
      <c r="D106" s="58"/>
      <c r="E106" s="58"/>
      <c r="F106" s="58"/>
      <c r="G106" s="59"/>
    </row>
    <row r="107" spans="1:94" s="60" customFormat="1" x14ac:dyDescent="0.25">
      <c r="A107" s="57"/>
      <c r="B107" s="61"/>
      <c r="C107" s="61"/>
      <c r="D107" s="61"/>
      <c r="E107" s="61"/>
      <c r="F107" s="61"/>
      <c r="G107" s="61"/>
      <c r="H107" s="61"/>
      <c r="I107" s="61"/>
      <c r="J107" s="61"/>
      <c r="K107" s="61"/>
      <c r="L107" s="61"/>
      <c r="M107" s="61"/>
      <c r="N107" s="58"/>
      <c r="O107" s="61"/>
      <c r="P107" s="58"/>
      <c r="Q107" s="61"/>
      <c r="R107" s="58"/>
      <c r="S107" s="61"/>
      <c r="T107" s="58"/>
      <c r="U107" s="61"/>
      <c r="V107" s="58"/>
      <c r="W107" s="61"/>
      <c r="X107" s="58"/>
      <c r="Y107" s="61"/>
      <c r="Z107" s="58"/>
      <c r="AA107" s="61"/>
    </row>
    <row r="108" spans="1:94" s="60" customFormat="1" x14ac:dyDescent="0.25">
      <c r="B108" s="61"/>
      <c r="C108" s="61"/>
      <c r="D108" s="61"/>
      <c r="E108" s="61"/>
      <c r="F108" s="61"/>
    </row>
    <row r="109" spans="1:94" s="60" customFormat="1" x14ac:dyDescent="0.25">
      <c r="A109" s="57"/>
      <c r="B109" s="58"/>
      <c r="C109" s="58"/>
      <c r="D109" s="58"/>
      <c r="E109" s="58"/>
      <c r="F109" s="58"/>
      <c r="G109" s="59"/>
    </row>
    <row r="110" spans="1:94" s="60" customFormat="1" x14ac:dyDescent="0.25">
      <c r="A110" s="57"/>
      <c r="B110" s="61"/>
      <c r="C110" s="61"/>
      <c r="D110" s="61"/>
      <c r="E110" s="61"/>
      <c r="F110" s="61"/>
      <c r="G110" s="61"/>
      <c r="H110" s="61"/>
      <c r="I110" s="61"/>
      <c r="J110" s="61"/>
      <c r="K110" s="61"/>
      <c r="L110" s="61"/>
      <c r="M110" s="61"/>
      <c r="N110" s="58"/>
      <c r="O110" s="61"/>
      <c r="P110" s="58"/>
      <c r="Q110" s="61"/>
      <c r="R110" s="58"/>
      <c r="S110" s="61"/>
      <c r="T110" s="58"/>
      <c r="U110" s="61"/>
      <c r="V110" s="58"/>
      <c r="W110" s="61"/>
      <c r="X110" s="58"/>
      <c r="Y110" s="61"/>
      <c r="Z110" s="58"/>
      <c r="AA110" s="61"/>
    </row>
    <row r="111" spans="1:94" s="60" customFormat="1" x14ac:dyDescent="0.25"/>
    <row r="112" spans="1:94" s="60" customFormat="1" x14ac:dyDescent="0.25">
      <c r="A112" s="119"/>
      <c r="B112" s="64"/>
      <c r="C112" s="64"/>
      <c r="D112" s="64"/>
      <c r="E112" s="64"/>
      <c r="F112" s="61"/>
      <c r="G112" s="59"/>
      <c r="H112" s="59"/>
      <c r="I112" s="59"/>
      <c r="J112" s="59"/>
      <c r="K112" s="59"/>
      <c r="L112" s="59"/>
      <c r="M112" s="59"/>
      <c r="N112" s="59"/>
      <c r="O112" s="59"/>
      <c r="P112" s="59"/>
      <c r="Q112" s="59"/>
      <c r="R112" s="59"/>
      <c r="S112" s="59"/>
      <c r="T112" s="59"/>
      <c r="U112" s="59"/>
      <c r="V112" s="59"/>
      <c r="W112" s="59"/>
      <c r="X112" s="59"/>
      <c r="Y112" s="59"/>
      <c r="Z112" s="59"/>
      <c r="AA112" s="59"/>
    </row>
    <row r="113" spans="1:27" s="60" customFormat="1" x14ac:dyDescent="0.25">
      <c r="A113" s="144"/>
      <c r="B113" s="144"/>
      <c r="C113" s="126"/>
      <c r="D113" s="126"/>
      <c r="E113" s="120"/>
      <c r="F113" s="61"/>
      <c r="G113" s="59"/>
      <c r="H113" s="59"/>
      <c r="I113" s="59"/>
      <c r="J113" s="59"/>
      <c r="K113" s="59"/>
      <c r="L113" s="59"/>
      <c r="M113" s="59"/>
      <c r="N113" s="59"/>
      <c r="O113" s="59"/>
      <c r="P113" s="59"/>
      <c r="Q113" s="59"/>
      <c r="R113" s="59"/>
      <c r="S113" s="59"/>
      <c r="T113" s="59"/>
      <c r="U113" s="59"/>
      <c r="V113" s="59"/>
      <c r="W113" s="59"/>
      <c r="X113" s="59"/>
      <c r="Y113" s="59"/>
      <c r="Z113" s="59"/>
      <c r="AA113" s="59"/>
    </row>
    <row r="114" spans="1:27" s="60" customFormat="1" x14ac:dyDescent="0.25">
      <c r="A114" s="144"/>
      <c r="B114" s="144"/>
      <c r="C114" s="126"/>
      <c r="D114" s="126"/>
      <c r="E114" s="120"/>
      <c r="F114" s="61"/>
      <c r="G114" s="59"/>
      <c r="H114" s="59"/>
      <c r="I114" s="59"/>
      <c r="J114" s="59"/>
      <c r="K114" s="59"/>
      <c r="L114" s="59"/>
      <c r="M114" s="59"/>
      <c r="N114" s="59"/>
      <c r="O114" s="59"/>
      <c r="P114" s="59"/>
      <c r="Q114" s="59"/>
      <c r="R114" s="59"/>
      <c r="S114" s="59"/>
      <c r="T114" s="59"/>
      <c r="U114" s="59"/>
      <c r="V114" s="59"/>
      <c r="W114" s="59"/>
      <c r="X114" s="59"/>
      <c r="Y114" s="59"/>
      <c r="Z114" s="59"/>
      <c r="AA114" s="59"/>
    </row>
    <row r="115" spans="1:27" s="60" customFormat="1" x14ac:dyDescent="0.25">
      <c r="A115" s="121"/>
      <c r="B115" s="122"/>
      <c r="C115" s="121"/>
      <c r="D115" s="121"/>
      <c r="E115" s="121"/>
      <c r="F115" s="61"/>
      <c r="G115" s="61"/>
      <c r="H115" s="61"/>
      <c r="I115" s="61"/>
      <c r="J115" s="61"/>
      <c r="K115" s="61"/>
      <c r="L115" s="61"/>
      <c r="M115" s="61"/>
      <c r="N115" s="58"/>
      <c r="O115" s="61"/>
      <c r="P115" s="58"/>
      <c r="Q115" s="61"/>
      <c r="R115" s="58"/>
      <c r="S115" s="61"/>
      <c r="T115" s="58"/>
      <c r="U115" s="61"/>
      <c r="V115" s="58"/>
      <c r="W115" s="61"/>
      <c r="X115" s="58"/>
      <c r="Y115" s="61"/>
      <c r="Z115" s="58"/>
      <c r="AA115" s="61"/>
    </row>
    <row r="116" spans="1:27" s="60" customFormat="1" x14ac:dyDescent="0.25">
      <c r="A116" s="121"/>
      <c r="B116" s="122"/>
      <c r="C116" s="121"/>
      <c r="D116" s="121"/>
      <c r="E116" s="121"/>
    </row>
    <row r="117" spans="1:27" s="60" customFormat="1" x14ac:dyDescent="0.25">
      <c r="A117" s="121"/>
      <c r="B117" s="122"/>
      <c r="C117" s="121"/>
      <c r="D117" s="121"/>
      <c r="E117" s="121"/>
      <c r="F117" s="58"/>
      <c r="G117" s="58"/>
      <c r="H117" s="62"/>
      <c r="I117" s="58"/>
    </row>
    <row r="118" spans="1:27" s="60" customFormat="1" x14ac:dyDescent="0.25">
      <c r="A118" s="121"/>
      <c r="B118" s="122"/>
      <c r="C118" s="121"/>
      <c r="D118" s="121"/>
      <c r="E118" s="121"/>
      <c r="F118" s="59"/>
      <c r="G118" s="59"/>
      <c r="H118" s="59"/>
      <c r="I118" s="63"/>
    </row>
    <row r="119" spans="1:27" s="60" customFormat="1" x14ac:dyDescent="0.25">
      <c r="A119" s="121"/>
      <c r="B119" s="121"/>
      <c r="C119" s="121"/>
      <c r="D119" s="121"/>
      <c r="E119" s="121"/>
      <c r="F119" s="59"/>
      <c r="G119" s="59"/>
      <c r="H119" s="59"/>
      <c r="I119" s="63"/>
    </row>
    <row r="120" spans="1:27" s="60" customFormat="1" x14ac:dyDescent="0.25">
      <c r="A120" s="121"/>
      <c r="B120" s="122"/>
      <c r="C120" s="121"/>
      <c r="D120" s="121"/>
      <c r="E120" s="121"/>
      <c r="F120" s="59"/>
      <c r="G120" s="59"/>
      <c r="H120" s="59"/>
      <c r="I120" s="63"/>
    </row>
    <row r="121" spans="1:27" s="60" customFormat="1" x14ac:dyDescent="0.25">
      <c r="A121" s="121"/>
      <c r="B121" s="121"/>
      <c r="C121" s="121"/>
      <c r="D121" s="121"/>
      <c r="E121" s="121"/>
      <c r="F121" s="61"/>
      <c r="G121" s="61"/>
      <c r="H121" s="61"/>
      <c r="I121" s="61"/>
      <c r="J121" s="61"/>
      <c r="K121" s="61"/>
      <c r="L121" s="61"/>
      <c r="M121" s="61"/>
      <c r="N121" s="58"/>
      <c r="O121" s="61"/>
      <c r="P121" s="58"/>
      <c r="Q121" s="61"/>
      <c r="R121" s="58"/>
      <c r="S121" s="61"/>
      <c r="T121" s="58"/>
      <c r="U121" s="61"/>
      <c r="V121" s="58"/>
      <c r="W121" s="61"/>
      <c r="X121" s="58"/>
      <c r="Y121" s="61"/>
      <c r="Z121" s="58"/>
      <c r="AA121" s="61"/>
    </row>
    <row r="122" spans="1:27" s="60" customFormat="1" x14ac:dyDescent="0.25">
      <c r="A122" s="121"/>
      <c r="B122" s="121"/>
      <c r="C122" s="121"/>
      <c r="D122" s="121"/>
      <c r="E122" s="121"/>
    </row>
    <row r="123" spans="1:27" s="64" customFormat="1" x14ac:dyDescent="0.25">
      <c r="A123" s="121"/>
      <c r="B123" s="121"/>
      <c r="C123" s="121"/>
      <c r="D123" s="121"/>
      <c r="E123" s="121"/>
    </row>
    <row r="124" spans="1:27" s="64" customFormat="1" x14ac:dyDescent="0.25">
      <c r="A124" s="65"/>
      <c r="B124" s="66"/>
      <c r="C124" s="66"/>
      <c r="D124" s="66"/>
      <c r="E124" s="66"/>
      <c r="F124" s="66"/>
      <c r="G124" s="66"/>
      <c r="H124" s="66"/>
      <c r="I124" s="66"/>
      <c r="J124" s="66"/>
      <c r="K124" s="66"/>
      <c r="L124" s="66"/>
      <c r="M124" s="66"/>
      <c r="N124" s="67"/>
      <c r="O124" s="66"/>
      <c r="P124" s="67"/>
      <c r="Q124" s="66"/>
      <c r="R124" s="67"/>
      <c r="S124" s="66"/>
      <c r="T124" s="67"/>
      <c r="U124" s="66"/>
      <c r="V124" s="67"/>
      <c r="W124" s="66"/>
      <c r="X124" s="67"/>
      <c r="Y124" s="66"/>
      <c r="Z124" s="67"/>
      <c r="AA124" s="66"/>
    </row>
    <row r="125" spans="1:27" x14ac:dyDescent="0.25">
      <c r="A125" s="68"/>
      <c r="B125" s="68"/>
      <c r="C125" s="68"/>
      <c r="D125" s="68"/>
      <c r="E125" s="68"/>
      <c r="F125" s="68"/>
    </row>
    <row r="126" spans="1:27" x14ac:dyDescent="0.25">
      <c r="A126" s="68"/>
      <c r="B126" s="68"/>
      <c r="C126" s="68"/>
      <c r="D126" s="68"/>
      <c r="E126" s="68"/>
      <c r="F126" s="68"/>
    </row>
    <row r="151" spans="2:74" s="7" customFormat="1" ht="11.25" x14ac:dyDescent="0.2"/>
    <row r="152" spans="2:74" s="7" customFormat="1" ht="12.75" x14ac:dyDescent="0.2">
      <c r="B152" s="41" t="s">
        <v>127</v>
      </c>
      <c r="C152" s="41"/>
      <c r="D152" s="41"/>
      <c r="E152" s="41"/>
      <c r="F152" s="41"/>
      <c r="G152" s="41"/>
      <c r="H152" s="41"/>
      <c r="I152" s="41"/>
      <c r="J152" s="41"/>
      <c r="W152" s="41" t="s">
        <v>35</v>
      </c>
      <c r="X152" s="41"/>
      <c r="Y152" s="41"/>
      <c r="Z152" s="41"/>
      <c r="AA152" s="41"/>
      <c r="AQ152" s="41" t="s">
        <v>49</v>
      </c>
      <c r="AR152" s="41"/>
      <c r="AS152" s="41"/>
      <c r="AT152" s="41"/>
      <c r="AU152" s="41"/>
      <c r="AW152" s="41" t="s">
        <v>59</v>
      </c>
      <c r="AX152" s="41"/>
      <c r="AY152" s="41"/>
      <c r="AZ152" s="41"/>
      <c r="BA152" s="41"/>
    </row>
    <row r="153" spans="2:74" s="7" customFormat="1" ht="114.75" customHeight="1" x14ac:dyDescent="0.2">
      <c r="F153" s="69" t="s">
        <v>10</v>
      </c>
      <c r="G153" s="69" t="s">
        <v>78</v>
      </c>
      <c r="H153" s="69" t="s">
        <v>79</v>
      </c>
      <c r="I153" s="69" t="s">
        <v>80</v>
      </c>
      <c r="J153" s="69" t="s">
        <v>81</v>
      </c>
      <c r="K153" s="69" t="s">
        <v>82</v>
      </c>
      <c r="L153" s="69" t="s">
        <v>83</v>
      </c>
      <c r="M153" s="70" t="s">
        <v>84</v>
      </c>
      <c r="N153" s="71" t="s">
        <v>85</v>
      </c>
      <c r="O153" s="71" t="s">
        <v>74</v>
      </c>
      <c r="P153" s="71" t="s">
        <v>86</v>
      </c>
      <c r="Q153" s="71" t="s">
        <v>72</v>
      </c>
      <c r="R153" s="72" t="s">
        <v>87</v>
      </c>
      <c r="S153" s="72" t="s">
        <v>88</v>
      </c>
      <c r="T153" s="72" t="s">
        <v>89</v>
      </c>
      <c r="U153" s="73" t="s">
        <v>141</v>
      </c>
      <c r="V153" s="73" t="s">
        <v>142</v>
      </c>
      <c r="W153" s="72" t="s">
        <v>90</v>
      </c>
      <c r="X153" s="72" t="s">
        <v>92</v>
      </c>
      <c r="Y153" s="72" t="s">
        <v>93</v>
      </c>
      <c r="Z153" s="72" t="s">
        <v>94</v>
      </c>
      <c r="AA153" s="72" t="s">
        <v>95</v>
      </c>
      <c r="AB153" s="72" t="s">
        <v>96</v>
      </c>
      <c r="AC153" s="72" t="s">
        <v>97</v>
      </c>
      <c r="AD153" s="72" t="s">
        <v>98</v>
      </c>
      <c r="AE153" s="72" t="s">
        <v>99</v>
      </c>
      <c r="AF153" s="72" t="s">
        <v>100</v>
      </c>
      <c r="AG153" s="72" t="s">
        <v>101</v>
      </c>
      <c r="AH153" s="72" t="s">
        <v>102</v>
      </c>
      <c r="AI153" s="72" t="s">
        <v>103</v>
      </c>
      <c r="AJ153" s="72" t="s">
        <v>104</v>
      </c>
      <c r="AK153" s="72" t="s">
        <v>105</v>
      </c>
      <c r="AL153" s="72" t="s">
        <v>107</v>
      </c>
      <c r="AM153" s="72" t="s">
        <v>108</v>
      </c>
      <c r="AN153" s="72" t="s">
        <v>109</v>
      </c>
      <c r="AO153" s="72" t="s">
        <v>110</v>
      </c>
      <c r="AP153" s="73" t="s">
        <v>143</v>
      </c>
      <c r="AQ153" s="72" t="s">
        <v>50</v>
      </c>
      <c r="AR153" s="72" t="s">
        <v>53</v>
      </c>
      <c r="AS153" s="72" t="s">
        <v>55</v>
      </c>
      <c r="AT153" s="72" t="s">
        <v>112</v>
      </c>
      <c r="AU153" s="72" t="s">
        <v>57</v>
      </c>
      <c r="AV153" s="73" t="s">
        <v>144</v>
      </c>
      <c r="AW153" s="72" t="s">
        <v>113</v>
      </c>
      <c r="AX153" s="72" t="s">
        <v>114</v>
      </c>
      <c r="AY153" s="72" t="s">
        <v>115</v>
      </c>
      <c r="AZ153" s="72" t="s">
        <v>117</v>
      </c>
      <c r="BA153" s="72" t="s">
        <v>118</v>
      </c>
      <c r="BB153" s="72" t="s">
        <v>119</v>
      </c>
      <c r="BC153" s="72" t="s">
        <v>120</v>
      </c>
      <c r="BD153" s="72" t="s">
        <v>121</v>
      </c>
      <c r="BE153" s="72" t="s">
        <v>122</v>
      </c>
      <c r="BF153" s="72" t="s">
        <v>63</v>
      </c>
      <c r="BG153" s="72" t="s">
        <v>123</v>
      </c>
      <c r="BH153" s="72" t="s">
        <v>65</v>
      </c>
      <c r="BI153" s="72" t="s">
        <v>66</v>
      </c>
      <c r="BJ153" s="72" t="s">
        <v>67</v>
      </c>
      <c r="BK153" s="72" t="s">
        <v>69</v>
      </c>
      <c r="BL153" s="72" t="s">
        <v>124</v>
      </c>
      <c r="BM153" s="73" t="s">
        <v>145</v>
      </c>
      <c r="BN153" s="73" t="s">
        <v>146</v>
      </c>
      <c r="BO153" s="73" t="s">
        <v>147</v>
      </c>
      <c r="BQ153" s="124" t="s">
        <v>186</v>
      </c>
      <c r="BR153" s="124" t="s">
        <v>187</v>
      </c>
      <c r="BS153" s="124" t="s">
        <v>188</v>
      </c>
      <c r="BT153" s="125" t="s">
        <v>189</v>
      </c>
      <c r="BU153" s="124" t="s">
        <v>190</v>
      </c>
      <c r="BV153" s="124" t="s">
        <v>191</v>
      </c>
    </row>
    <row r="154" spans="2:74" s="7" customFormat="1" ht="11.25" x14ac:dyDescent="0.2">
      <c r="C154" s="128"/>
      <c r="D154" s="128"/>
      <c r="E154" s="8">
        <f>+$B$6</f>
        <v>0</v>
      </c>
      <c r="F154" s="74">
        <f>+SUM($B$17:$CP$18)</f>
        <v>0</v>
      </c>
      <c r="G154" s="74">
        <f>+SUM($B$19:$CP$19)</f>
        <v>0</v>
      </c>
      <c r="H154" s="74">
        <f>+SUM($B$20:$CP$20)</f>
        <v>0</v>
      </c>
      <c r="I154" s="74">
        <f>+SUM($B$21:$CP$21)</f>
        <v>0</v>
      </c>
      <c r="J154" s="74">
        <f>+SUM($B$22:$CP$22)</f>
        <v>0</v>
      </c>
      <c r="K154" s="74">
        <f>+SUM($B$23:$CP$23)</f>
        <v>0</v>
      </c>
      <c r="L154" s="74">
        <f>+SUM($B$24:$CP$24)</f>
        <v>0</v>
      </c>
      <c r="M154" s="74">
        <f>+SUM($B$25:$CP$25)</f>
        <v>0</v>
      </c>
      <c r="N154" s="74">
        <f>+SUM($B$26:$CP$26)</f>
        <v>0</v>
      </c>
      <c r="O154" s="74">
        <f>+SUM($B$27:$CP$27)</f>
        <v>0</v>
      </c>
      <c r="P154" s="74">
        <f>+SUM($B$28:$CP$28)</f>
        <v>0</v>
      </c>
      <c r="Q154" s="74">
        <f>+SUM($B$29:$CP$29)</f>
        <v>0</v>
      </c>
      <c r="R154" s="74">
        <f>+SUM($B$30:$CP$30)</f>
        <v>0</v>
      </c>
      <c r="S154" s="74">
        <f>+SUM($B$31:$CP$31)</f>
        <v>0</v>
      </c>
      <c r="T154" s="74">
        <f>+SUM($B$32:$CP$32)</f>
        <v>0</v>
      </c>
      <c r="U154" s="75">
        <f>+SUM(F154:T154)</f>
        <v>0</v>
      </c>
      <c r="V154" s="75">
        <f>+Q154+T154</f>
        <v>0</v>
      </c>
      <c r="W154" s="74">
        <f>+SUM($B$39:$CP$39)</f>
        <v>0</v>
      </c>
      <c r="X154" s="74">
        <f>+SUM($B$40:$CP$40)</f>
        <v>0</v>
      </c>
      <c r="Y154" s="74">
        <f>+SUM($B$41:$CP$41)</f>
        <v>0</v>
      </c>
      <c r="Z154" s="74">
        <f>+SUM($B$42:$CP$42)</f>
        <v>0</v>
      </c>
      <c r="AA154" s="74">
        <f>+SUM($B$43:$CP$43)</f>
        <v>0</v>
      </c>
      <c r="AB154" s="74">
        <f>+SUM($B$44:$CP$44)</f>
        <v>0</v>
      </c>
      <c r="AC154" s="74">
        <f>+SUM($B$45:$CP$45)</f>
        <v>0</v>
      </c>
      <c r="AD154" s="74">
        <f>+SUM($B$46:$CP$46)</f>
        <v>0</v>
      </c>
      <c r="AE154" s="74">
        <f>+SUM($B$47:$CP$47)</f>
        <v>0</v>
      </c>
      <c r="AF154" s="74">
        <f>+SUM($B$48:$CP$48)</f>
        <v>0</v>
      </c>
      <c r="AG154" s="74">
        <f>+SUM($B$49:$CP$49)</f>
        <v>0</v>
      </c>
      <c r="AH154" s="74">
        <f>+SUM($B$50:$CP$50)</f>
        <v>0</v>
      </c>
      <c r="AI154" s="74">
        <f>+SUM($B$51:$CP$51)</f>
        <v>0</v>
      </c>
      <c r="AJ154" s="74">
        <f>+SUM($B$52:$CP$52)</f>
        <v>0</v>
      </c>
      <c r="AK154" s="74">
        <f>+SUM($B$53:$CP$53)</f>
        <v>0</v>
      </c>
      <c r="AL154" s="74">
        <f>+SUM($B$54:$CP$54)</f>
        <v>0</v>
      </c>
      <c r="AM154" s="74">
        <f>+SUM($B$55:$CP$55)</f>
        <v>0</v>
      </c>
      <c r="AN154" s="74">
        <f>+SUM($B$56:$CP$56)</f>
        <v>0</v>
      </c>
      <c r="AO154" s="74">
        <f>+SUM($B$57:$CP$57)</f>
        <v>0</v>
      </c>
      <c r="AP154" s="75">
        <f>+SUM(W154:AO154)</f>
        <v>0</v>
      </c>
      <c r="AQ154" s="74">
        <f>+SUM($B$64:$CP$64)</f>
        <v>0</v>
      </c>
      <c r="AR154" s="74">
        <f>+SUM($B$65:$CP$66)</f>
        <v>0</v>
      </c>
      <c r="AS154" s="74">
        <f>+SUM($B$67:$CP$67)</f>
        <v>0</v>
      </c>
      <c r="AT154" s="74">
        <f>+SUM($B$68:$CP$68)</f>
        <v>0</v>
      </c>
      <c r="AU154" s="74">
        <f>+SUM($B$69:$CP$69)</f>
        <v>0</v>
      </c>
      <c r="AV154" s="75">
        <f>+SUM(AQ154:AU154)</f>
        <v>0</v>
      </c>
      <c r="AW154" s="74">
        <f>+SUM($B$76:$CP$76)</f>
        <v>0</v>
      </c>
      <c r="AX154" s="74">
        <f>+SUM($B$77:$CP$77)</f>
        <v>0</v>
      </c>
      <c r="AY154" s="74">
        <f>+SUM($B$78:$CP$78)</f>
        <v>0</v>
      </c>
      <c r="AZ154" s="74">
        <f>+SUM($B$79:$CP$79)</f>
        <v>0</v>
      </c>
      <c r="BA154" s="74">
        <f>+SUM($B$80:$CP$80)</f>
        <v>0</v>
      </c>
      <c r="BB154" s="74">
        <f>+SUM($B$81:$CP$81)</f>
        <v>0</v>
      </c>
      <c r="BC154" s="74">
        <f>+SUM($B$82:$CP$82)</f>
        <v>0</v>
      </c>
      <c r="BD154" s="74">
        <f>+SUM($B$83:$CP$83)</f>
        <v>0</v>
      </c>
      <c r="BE154" s="74">
        <f>+SUM($B$84:$CP$84)</f>
        <v>0</v>
      </c>
      <c r="BF154" s="74">
        <f>+SUM($B$85:$CP$85)</f>
        <v>0</v>
      </c>
      <c r="BG154" s="74">
        <f>+SUM($B$86:$CP$86)</f>
        <v>0</v>
      </c>
      <c r="BH154" s="74">
        <f>+SUM($B$87:$CP$87)</f>
        <v>0</v>
      </c>
      <c r="BI154" s="74">
        <f>+SUM($B$88:$CP$88)</f>
        <v>0</v>
      </c>
      <c r="BJ154" s="74">
        <f>+SUM($B$89:$CP$89)</f>
        <v>0</v>
      </c>
      <c r="BK154" s="74">
        <f>+SUM($B$90:$CP$90)</f>
        <v>0</v>
      </c>
      <c r="BL154" s="74">
        <f>+SUM($B$91:$CP$91)</f>
        <v>0</v>
      </c>
      <c r="BM154" s="75">
        <f>+SUM(AW154:BL154)</f>
        <v>0</v>
      </c>
      <c r="BN154" s="75">
        <f>+SUM(BM154,AV154,AP154,U154)</f>
        <v>0</v>
      </c>
      <c r="BO154" s="75">
        <f>+$B$101</f>
        <v>0</v>
      </c>
      <c r="BQ154" s="75">
        <f>+SUM(E94:N94)</f>
        <v>0</v>
      </c>
      <c r="BR154" s="75">
        <f>+SUM(E102:N104)</f>
        <v>0</v>
      </c>
      <c r="BS154" s="75">
        <f>+SUM(E102:N103)</f>
        <v>0</v>
      </c>
      <c r="BT154" s="75" t="e">
        <f>+COUNTIFS('3_Innovación'!$I$1:$I$780,"top",'3_Innovación'!K1:$K$780,2019)+COUNTIFS('2_Nuevo conocimiento'!#REF!,"top",'2_Nuevo conocimiento'!#REF!,2019)+COUNTIFS('3_Innovación'!$I$1:$I$780,"top",'3_Innovación'!K1:$K$780,2018)+COUNTIFS('2_Nuevo conocimiento'!#REF!,"top",'2_Nuevo conocimiento'!#REF!,2018)+COUNTIFS('3_Innovación'!$I$1:$I$780,"top",'3_Innovación'!K1:$K$780,2017)+COUNTIFS('2_Nuevo conocimiento'!#REF!,"top",'2_Nuevo conocimiento'!#REF!,2017)+COUNTIFS('3_Innovación'!$I$1:$I$780,"top",'3_Innovación'!K1:$K$780,2016)+COUNTIFS('2_Nuevo conocimiento'!#REF!,"top",'2_Nuevo conocimiento'!#REF!,2016)+COUNTIFS('3_Innovación'!$I$1:$I$780,"top",'3_Innovación'!K1:$K$780,2015)+COUNTIFS('2_Nuevo conocimiento'!#REF!,"top",'2_Nuevo conocimiento'!#REF!,2015)</f>
        <v>#REF!</v>
      </c>
      <c r="BU154" s="75">
        <f>+BR154-BS154</f>
        <v>0</v>
      </c>
      <c r="BV154" s="75">
        <f>+SUM(E95:N95)/5</f>
        <v>0</v>
      </c>
    </row>
  </sheetData>
  <mergeCells count="410">
    <mergeCell ref="G103:H103"/>
    <mergeCell ref="I103:J103"/>
    <mergeCell ref="K103:L103"/>
    <mergeCell ref="M103:N103"/>
    <mergeCell ref="O103:P103"/>
    <mergeCell ref="G104:H104"/>
    <mergeCell ref="I104:J104"/>
    <mergeCell ref="K104:L104"/>
    <mergeCell ref="M104:N104"/>
    <mergeCell ref="O104:P104"/>
    <mergeCell ref="G101:H101"/>
    <mergeCell ref="I101:J101"/>
    <mergeCell ref="K101:L101"/>
    <mergeCell ref="M101:N101"/>
    <mergeCell ref="O101:P101"/>
    <mergeCell ref="G102:H102"/>
    <mergeCell ref="I102:J102"/>
    <mergeCell ref="K102:L102"/>
    <mergeCell ref="M102:N102"/>
    <mergeCell ref="O102:P102"/>
    <mergeCell ref="CE100:CF100"/>
    <mergeCell ref="CG100:CH100"/>
    <mergeCell ref="CI100:CJ100"/>
    <mergeCell ref="CK100:CL100"/>
    <mergeCell ref="CM100:CN100"/>
    <mergeCell ref="CO100:CP100"/>
    <mergeCell ref="BS100:BT100"/>
    <mergeCell ref="BU100:BV100"/>
    <mergeCell ref="BW100:BX100"/>
    <mergeCell ref="BY100:BZ100"/>
    <mergeCell ref="CA100:CB100"/>
    <mergeCell ref="CC100:CD100"/>
    <mergeCell ref="BG100:BH100"/>
    <mergeCell ref="BI100:BJ100"/>
    <mergeCell ref="BK100:BL100"/>
    <mergeCell ref="BM100:BN100"/>
    <mergeCell ref="BO100:BP100"/>
    <mergeCell ref="BQ100:BR100"/>
    <mergeCell ref="AU100:AV100"/>
    <mergeCell ref="AW100:AX100"/>
    <mergeCell ref="AY100:AZ100"/>
    <mergeCell ref="BA100:BB100"/>
    <mergeCell ref="BC100:BD100"/>
    <mergeCell ref="BE100:BF100"/>
    <mergeCell ref="AI100:AJ100"/>
    <mergeCell ref="AK100:AL100"/>
    <mergeCell ref="AM100:AN100"/>
    <mergeCell ref="AO100:AP100"/>
    <mergeCell ref="AQ100:AR100"/>
    <mergeCell ref="AS100:AT100"/>
    <mergeCell ref="W100:X100"/>
    <mergeCell ref="Y100:Z100"/>
    <mergeCell ref="AA100:AB100"/>
    <mergeCell ref="AC100:AD100"/>
    <mergeCell ref="AE100:AF100"/>
    <mergeCell ref="AG100:AH100"/>
    <mergeCell ref="CM99:CN99"/>
    <mergeCell ref="CO99:CP99"/>
    <mergeCell ref="G100:H100"/>
    <mergeCell ref="I100:J100"/>
    <mergeCell ref="K100:L100"/>
    <mergeCell ref="M100:N100"/>
    <mergeCell ref="O100:P100"/>
    <mergeCell ref="Q100:R100"/>
    <mergeCell ref="S100:T100"/>
    <mergeCell ref="U100:V100"/>
    <mergeCell ref="CA99:CB99"/>
    <mergeCell ref="CC99:CD99"/>
    <mergeCell ref="CE99:CF99"/>
    <mergeCell ref="CG99:CH99"/>
    <mergeCell ref="CI99:CJ99"/>
    <mergeCell ref="CK99:CL99"/>
    <mergeCell ref="BO99:BP99"/>
    <mergeCell ref="BQ99:BR99"/>
    <mergeCell ref="BS99:BT99"/>
    <mergeCell ref="BU99:BV99"/>
    <mergeCell ref="BW99:BX99"/>
    <mergeCell ref="BY99:BZ99"/>
    <mergeCell ref="BC99:BD99"/>
    <mergeCell ref="BE99:BF99"/>
    <mergeCell ref="BG99:BH99"/>
    <mergeCell ref="BI99:BJ99"/>
    <mergeCell ref="BK99:BL99"/>
    <mergeCell ref="BM99:BN99"/>
    <mergeCell ref="AQ99:AR99"/>
    <mergeCell ref="AS99:AT99"/>
    <mergeCell ref="AU99:AV99"/>
    <mergeCell ref="AW99:AX99"/>
    <mergeCell ref="AY99:AZ99"/>
    <mergeCell ref="BA99:BB99"/>
    <mergeCell ref="AE99:AF99"/>
    <mergeCell ref="AG99:AH99"/>
    <mergeCell ref="AI99:AJ99"/>
    <mergeCell ref="AK99:AL99"/>
    <mergeCell ref="AM99:AN99"/>
    <mergeCell ref="AO99:AP99"/>
    <mergeCell ref="S99:T99"/>
    <mergeCell ref="U99:V99"/>
    <mergeCell ref="W99:X99"/>
    <mergeCell ref="Y99:Z99"/>
    <mergeCell ref="AA99:AB99"/>
    <mergeCell ref="AC99:AD99"/>
    <mergeCell ref="G99:H99"/>
    <mergeCell ref="I99:J99"/>
    <mergeCell ref="K99:L99"/>
    <mergeCell ref="M99:N99"/>
    <mergeCell ref="O99:P99"/>
    <mergeCell ref="Q99:R99"/>
    <mergeCell ref="CE98:CF98"/>
    <mergeCell ref="CG98:CH98"/>
    <mergeCell ref="CI98:CJ98"/>
    <mergeCell ref="BG98:BH98"/>
    <mergeCell ref="BI98:BJ98"/>
    <mergeCell ref="BK98:BL98"/>
    <mergeCell ref="BM98:BN98"/>
    <mergeCell ref="BO98:BP98"/>
    <mergeCell ref="BQ98:BR98"/>
    <mergeCell ref="AU98:AV98"/>
    <mergeCell ref="AW98:AX98"/>
    <mergeCell ref="AY98:AZ98"/>
    <mergeCell ref="BA98:BB98"/>
    <mergeCell ref="BC98:BD98"/>
    <mergeCell ref="BE98:BF98"/>
    <mergeCell ref="AI98:AJ98"/>
    <mergeCell ref="AK98:AL98"/>
    <mergeCell ref="AM98:AN98"/>
    <mergeCell ref="CK98:CL98"/>
    <mergeCell ref="CM98:CN98"/>
    <mergeCell ref="CO98:CP98"/>
    <mergeCell ref="BS98:BT98"/>
    <mergeCell ref="BU98:BV98"/>
    <mergeCell ref="BW98:BX98"/>
    <mergeCell ref="BY98:BZ98"/>
    <mergeCell ref="CA98:CB98"/>
    <mergeCell ref="CC98:CD98"/>
    <mergeCell ref="AO98:AP98"/>
    <mergeCell ref="AQ98:AR98"/>
    <mergeCell ref="AS98:AT98"/>
    <mergeCell ref="W98:X98"/>
    <mergeCell ref="Y98:Z98"/>
    <mergeCell ref="AA98:AB98"/>
    <mergeCell ref="AC98:AD98"/>
    <mergeCell ref="AE98:AF98"/>
    <mergeCell ref="AG98:AH98"/>
    <mergeCell ref="CM97:CN97"/>
    <mergeCell ref="CO97:CP97"/>
    <mergeCell ref="G98:H98"/>
    <mergeCell ref="I98:J98"/>
    <mergeCell ref="K98:L98"/>
    <mergeCell ref="M98:N98"/>
    <mergeCell ref="O98:P98"/>
    <mergeCell ref="Q98:R98"/>
    <mergeCell ref="S98:T98"/>
    <mergeCell ref="U98:V98"/>
    <mergeCell ref="CA97:CB97"/>
    <mergeCell ref="CC97:CD97"/>
    <mergeCell ref="CE97:CF97"/>
    <mergeCell ref="CG97:CH97"/>
    <mergeCell ref="CI97:CJ97"/>
    <mergeCell ref="CK97:CL97"/>
    <mergeCell ref="BO97:BP97"/>
    <mergeCell ref="BQ97:BR97"/>
    <mergeCell ref="BS97:BT97"/>
    <mergeCell ref="BU97:BV97"/>
    <mergeCell ref="BW97:BX97"/>
    <mergeCell ref="BY97:BZ97"/>
    <mergeCell ref="BC97:BD97"/>
    <mergeCell ref="BE97:BF97"/>
    <mergeCell ref="BG97:BH97"/>
    <mergeCell ref="BI97:BJ97"/>
    <mergeCell ref="BK97:BL97"/>
    <mergeCell ref="BM97:BN97"/>
    <mergeCell ref="AQ97:AR97"/>
    <mergeCell ref="AS97:AT97"/>
    <mergeCell ref="AU97:AV97"/>
    <mergeCell ref="AW97:AX97"/>
    <mergeCell ref="AY97:AZ97"/>
    <mergeCell ref="BA97:BB97"/>
    <mergeCell ref="AE97:AF97"/>
    <mergeCell ref="AG97:AH97"/>
    <mergeCell ref="AI97:AJ97"/>
    <mergeCell ref="AK97:AL97"/>
    <mergeCell ref="AM97:AN97"/>
    <mergeCell ref="AO97:AP97"/>
    <mergeCell ref="S97:T97"/>
    <mergeCell ref="U97:V97"/>
    <mergeCell ref="W97:X97"/>
    <mergeCell ref="Y97:Z97"/>
    <mergeCell ref="AA97:AB97"/>
    <mergeCell ref="AC97:AD97"/>
    <mergeCell ref="G97:H97"/>
    <mergeCell ref="I97:J97"/>
    <mergeCell ref="K97:L97"/>
    <mergeCell ref="M97:N97"/>
    <mergeCell ref="O97:P97"/>
    <mergeCell ref="Q97:R97"/>
    <mergeCell ref="CE96:CF96"/>
    <mergeCell ref="CG96:CH96"/>
    <mergeCell ref="CI96:CJ96"/>
    <mergeCell ref="BG96:BH96"/>
    <mergeCell ref="BI96:BJ96"/>
    <mergeCell ref="BK96:BL96"/>
    <mergeCell ref="BM96:BN96"/>
    <mergeCell ref="BO96:BP96"/>
    <mergeCell ref="BQ96:BR96"/>
    <mergeCell ref="AU96:AV96"/>
    <mergeCell ref="AW96:AX96"/>
    <mergeCell ref="AY96:AZ96"/>
    <mergeCell ref="BA96:BB96"/>
    <mergeCell ref="BC96:BD96"/>
    <mergeCell ref="BE96:BF96"/>
    <mergeCell ref="AI96:AJ96"/>
    <mergeCell ref="AK96:AL96"/>
    <mergeCell ref="AM96:AN96"/>
    <mergeCell ref="CK96:CL96"/>
    <mergeCell ref="CM96:CN96"/>
    <mergeCell ref="CO96:CP96"/>
    <mergeCell ref="BS96:BT96"/>
    <mergeCell ref="BU96:BV96"/>
    <mergeCell ref="BW96:BX96"/>
    <mergeCell ref="BY96:BZ96"/>
    <mergeCell ref="CA96:CB96"/>
    <mergeCell ref="CC96:CD96"/>
    <mergeCell ref="AO96:AP96"/>
    <mergeCell ref="AQ96:AR96"/>
    <mergeCell ref="AS96:AT96"/>
    <mergeCell ref="W96:X96"/>
    <mergeCell ref="Y96:Z96"/>
    <mergeCell ref="AA96:AB96"/>
    <mergeCell ref="AC96:AD96"/>
    <mergeCell ref="AE96:AF96"/>
    <mergeCell ref="AG96:AH96"/>
    <mergeCell ref="CM95:CN95"/>
    <mergeCell ref="CO95:CP95"/>
    <mergeCell ref="G96:H96"/>
    <mergeCell ref="I96:J96"/>
    <mergeCell ref="K96:L96"/>
    <mergeCell ref="M96:N96"/>
    <mergeCell ref="O96:P96"/>
    <mergeCell ref="Q96:R96"/>
    <mergeCell ref="S96:T96"/>
    <mergeCell ref="U96:V96"/>
    <mergeCell ref="CA95:CB95"/>
    <mergeCell ref="CC95:CD95"/>
    <mergeCell ref="CE95:CF95"/>
    <mergeCell ref="CG95:CH95"/>
    <mergeCell ref="CI95:CJ95"/>
    <mergeCell ref="CK95:CL95"/>
    <mergeCell ref="BO95:BP95"/>
    <mergeCell ref="BQ95:BR95"/>
    <mergeCell ref="BS95:BT95"/>
    <mergeCell ref="BU95:BV95"/>
    <mergeCell ref="BW95:BX95"/>
    <mergeCell ref="BY95:BZ95"/>
    <mergeCell ref="BC95:BD95"/>
    <mergeCell ref="BE95:BF95"/>
    <mergeCell ref="BG95:BH95"/>
    <mergeCell ref="BI95:BJ95"/>
    <mergeCell ref="BK95:BL95"/>
    <mergeCell ref="BM95:BN95"/>
    <mergeCell ref="AQ95:AR95"/>
    <mergeCell ref="AS95:AT95"/>
    <mergeCell ref="AU95:AV95"/>
    <mergeCell ref="AW95:AX95"/>
    <mergeCell ref="AY95:AZ95"/>
    <mergeCell ref="BA95:BB95"/>
    <mergeCell ref="AE95:AF95"/>
    <mergeCell ref="AG95:AH95"/>
    <mergeCell ref="AI95:AJ95"/>
    <mergeCell ref="AK95:AL95"/>
    <mergeCell ref="AM95:AN95"/>
    <mergeCell ref="AO95:AP95"/>
    <mergeCell ref="S95:T95"/>
    <mergeCell ref="U95:V95"/>
    <mergeCell ref="W95:X95"/>
    <mergeCell ref="Y95:Z95"/>
    <mergeCell ref="AA95:AB95"/>
    <mergeCell ref="AC95:AD95"/>
    <mergeCell ref="G95:H95"/>
    <mergeCell ref="I95:J95"/>
    <mergeCell ref="K95:L95"/>
    <mergeCell ref="M95:N95"/>
    <mergeCell ref="O95:P95"/>
    <mergeCell ref="Q95:R95"/>
    <mergeCell ref="CE94:CF94"/>
    <mergeCell ref="CG94:CH94"/>
    <mergeCell ref="CI94:CJ94"/>
    <mergeCell ref="BG94:BH94"/>
    <mergeCell ref="BI94:BJ94"/>
    <mergeCell ref="BK94:BL94"/>
    <mergeCell ref="BM94:BN94"/>
    <mergeCell ref="BO94:BP94"/>
    <mergeCell ref="BQ94:BR94"/>
    <mergeCell ref="AU94:AV94"/>
    <mergeCell ref="AW94:AX94"/>
    <mergeCell ref="AY94:AZ94"/>
    <mergeCell ref="BA94:BB94"/>
    <mergeCell ref="BC94:BD94"/>
    <mergeCell ref="BE94:BF94"/>
    <mergeCell ref="AI94:AJ94"/>
    <mergeCell ref="AK94:AL94"/>
    <mergeCell ref="AM94:AN94"/>
    <mergeCell ref="CK94:CL94"/>
    <mergeCell ref="CM94:CN94"/>
    <mergeCell ref="CO94:CP94"/>
    <mergeCell ref="BS94:BT94"/>
    <mergeCell ref="BU94:BV94"/>
    <mergeCell ref="BW94:BX94"/>
    <mergeCell ref="BY94:BZ94"/>
    <mergeCell ref="CA94:CB94"/>
    <mergeCell ref="CC94:CD94"/>
    <mergeCell ref="AO94:AP94"/>
    <mergeCell ref="AQ94:AR94"/>
    <mergeCell ref="AS94:AT94"/>
    <mergeCell ref="W94:X94"/>
    <mergeCell ref="Y94:Z94"/>
    <mergeCell ref="AA94:AB94"/>
    <mergeCell ref="AC94:AD94"/>
    <mergeCell ref="AE94:AF94"/>
    <mergeCell ref="AG94:AH94"/>
    <mergeCell ref="CM93:CN93"/>
    <mergeCell ref="CO93:CP93"/>
    <mergeCell ref="G94:H94"/>
    <mergeCell ref="I94:J94"/>
    <mergeCell ref="K94:L94"/>
    <mergeCell ref="M94:N94"/>
    <mergeCell ref="O94:P94"/>
    <mergeCell ref="Q94:R94"/>
    <mergeCell ref="S94:T94"/>
    <mergeCell ref="U94:V94"/>
    <mergeCell ref="CA93:CB93"/>
    <mergeCell ref="CC93:CD93"/>
    <mergeCell ref="CE93:CF93"/>
    <mergeCell ref="CG93:CH93"/>
    <mergeCell ref="CI93:CJ93"/>
    <mergeCell ref="CK93:CL93"/>
    <mergeCell ref="BO93:BP93"/>
    <mergeCell ref="BQ93:BR93"/>
    <mergeCell ref="BS93:BT93"/>
    <mergeCell ref="BU93:BV93"/>
    <mergeCell ref="BW93:BX93"/>
    <mergeCell ref="BY93:BZ93"/>
    <mergeCell ref="BC93:BD93"/>
    <mergeCell ref="BE93:BF93"/>
    <mergeCell ref="BG93:BH93"/>
    <mergeCell ref="BI93:BJ93"/>
    <mergeCell ref="BK93:BL93"/>
    <mergeCell ref="BM93:BN93"/>
    <mergeCell ref="AQ93:AR93"/>
    <mergeCell ref="AS93:AT93"/>
    <mergeCell ref="AU93:AV93"/>
    <mergeCell ref="AW93:AX93"/>
    <mergeCell ref="AY93:AZ93"/>
    <mergeCell ref="BA93:BB93"/>
    <mergeCell ref="AE93:AF93"/>
    <mergeCell ref="AG93:AH93"/>
    <mergeCell ref="AI93:AJ93"/>
    <mergeCell ref="AK93:AL93"/>
    <mergeCell ref="AM93:AN93"/>
    <mergeCell ref="AO93:AP93"/>
    <mergeCell ref="S93:T93"/>
    <mergeCell ref="U93:V93"/>
    <mergeCell ref="W93:X93"/>
    <mergeCell ref="Y93:Z93"/>
    <mergeCell ref="AA93:AB93"/>
    <mergeCell ref="AC93:AD93"/>
    <mergeCell ref="B5:I5"/>
    <mergeCell ref="A12:I12"/>
    <mergeCell ref="G14:W14"/>
    <mergeCell ref="B8:I8"/>
    <mergeCell ref="B6:I6"/>
    <mergeCell ref="B7:I7"/>
    <mergeCell ref="G93:H93"/>
    <mergeCell ref="I93:J93"/>
    <mergeCell ref="K93:L93"/>
    <mergeCell ref="M93:N93"/>
    <mergeCell ref="O93:P93"/>
    <mergeCell ref="Q93:R93"/>
    <mergeCell ref="A34:I34"/>
    <mergeCell ref="G36:W36"/>
    <mergeCell ref="A59:I59"/>
    <mergeCell ref="I61:W61"/>
    <mergeCell ref="A71:I71"/>
    <mergeCell ref="I73:W73"/>
    <mergeCell ref="E93:F93"/>
    <mergeCell ref="C93:D93"/>
    <mergeCell ref="A113:A114"/>
    <mergeCell ref="B113:B114"/>
    <mergeCell ref="E103:F103"/>
    <mergeCell ref="E104:F104"/>
    <mergeCell ref="E94:F94"/>
    <mergeCell ref="E95:F95"/>
    <mergeCell ref="E96:F96"/>
    <mergeCell ref="E97:F97"/>
    <mergeCell ref="E98:F98"/>
    <mergeCell ref="E99:F99"/>
    <mergeCell ref="E100:F100"/>
    <mergeCell ref="E101:F101"/>
    <mergeCell ref="E102:F102"/>
    <mergeCell ref="C94:D94"/>
    <mergeCell ref="C95:D95"/>
    <mergeCell ref="C96:D96"/>
    <mergeCell ref="C97:D97"/>
    <mergeCell ref="C98:D98"/>
    <mergeCell ref="C99:D99"/>
    <mergeCell ref="C100:D100"/>
    <mergeCell ref="C101:D101"/>
    <mergeCell ref="C102:D102"/>
    <mergeCell ref="C103:D103"/>
    <mergeCell ref="C104:D104"/>
  </mergeCells>
  <conditionalFormatting sqref="G107">
    <cfRule type="cellIs" dxfId="55" priority="56" operator="equal">
      <formula>"x"</formula>
    </cfRule>
  </conditionalFormatting>
  <conditionalFormatting sqref="AA110">
    <cfRule type="cellIs" dxfId="54" priority="45" operator="equal">
      <formula>"x"</formula>
    </cfRule>
  </conditionalFormatting>
  <conditionalFormatting sqref="I107">
    <cfRule type="cellIs" dxfId="53" priority="55" operator="equal">
      <formula>"x"</formula>
    </cfRule>
  </conditionalFormatting>
  <conditionalFormatting sqref="K107">
    <cfRule type="cellIs" dxfId="52" priority="54" operator="equal">
      <formula>"x"</formula>
    </cfRule>
  </conditionalFormatting>
  <conditionalFormatting sqref="M107">
    <cfRule type="cellIs" dxfId="51" priority="53" operator="equal">
      <formula>"x"</formula>
    </cfRule>
  </conditionalFormatting>
  <conditionalFormatting sqref="O107">
    <cfRule type="cellIs" dxfId="50" priority="52" operator="equal">
      <formula>"x"</formula>
    </cfRule>
  </conditionalFormatting>
  <conditionalFormatting sqref="Q107">
    <cfRule type="cellIs" dxfId="49" priority="51" operator="equal">
      <formula>"x"</formula>
    </cfRule>
  </conditionalFormatting>
  <conditionalFormatting sqref="S107">
    <cfRule type="cellIs" dxfId="48" priority="50" operator="equal">
      <formula>"x"</formula>
    </cfRule>
  </conditionalFormatting>
  <conditionalFormatting sqref="U107">
    <cfRule type="cellIs" dxfId="47" priority="49" operator="equal">
      <formula>"x"</formula>
    </cfRule>
  </conditionalFormatting>
  <conditionalFormatting sqref="W107">
    <cfRule type="cellIs" dxfId="46" priority="48" operator="equal">
      <formula>"x"</formula>
    </cfRule>
  </conditionalFormatting>
  <conditionalFormatting sqref="Y107">
    <cfRule type="cellIs" dxfId="45" priority="47" operator="equal">
      <formula>"x"</formula>
    </cfRule>
  </conditionalFormatting>
  <conditionalFormatting sqref="AA107">
    <cfRule type="cellIs" dxfId="44" priority="46" operator="equal">
      <formula>"x"</formula>
    </cfRule>
  </conditionalFormatting>
  <conditionalFormatting sqref="Y110">
    <cfRule type="cellIs" dxfId="43" priority="44" operator="equal">
      <formula>"x"</formula>
    </cfRule>
  </conditionalFormatting>
  <conditionalFormatting sqref="W110">
    <cfRule type="cellIs" dxfId="42" priority="43" operator="equal">
      <formula>"x"</formula>
    </cfRule>
  </conditionalFormatting>
  <conditionalFormatting sqref="U110">
    <cfRule type="cellIs" dxfId="41" priority="42" operator="equal">
      <formula>"x"</formula>
    </cfRule>
  </conditionalFormatting>
  <conditionalFormatting sqref="S110">
    <cfRule type="cellIs" dxfId="40" priority="41" operator="equal">
      <formula>"x"</formula>
    </cfRule>
  </conditionalFormatting>
  <conditionalFormatting sqref="Q110">
    <cfRule type="cellIs" dxfId="39" priority="40" operator="equal">
      <formula>"x"</formula>
    </cfRule>
  </conditionalFormatting>
  <conditionalFormatting sqref="O110">
    <cfRule type="cellIs" dxfId="38" priority="39" operator="equal">
      <formula>"x"</formula>
    </cfRule>
  </conditionalFormatting>
  <conditionalFormatting sqref="M110">
    <cfRule type="cellIs" dxfId="37" priority="38" operator="equal">
      <formula>"x"</formula>
    </cfRule>
  </conditionalFormatting>
  <conditionalFormatting sqref="K110">
    <cfRule type="cellIs" dxfId="36" priority="37" operator="equal">
      <formula>"x"</formula>
    </cfRule>
  </conditionalFormatting>
  <conditionalFormatting sqref="I110">
    <cfRule type="cellIs" dxfId="35" priority="36" operator="equal">
      <formula>"x"</formula>
    </cfRule>
  </conditionalFormatting>
  <conditionalFormatting sqref="G110">
    <cfRule type="cellIs" dxfId="34" priority="35" operator="equal">
      <formula>"x"</formula>
    </cfRule>
  </conditionalFormatting>
  <conditionalFormatting sqref="AA115">
    <cfRule type="cellIs" dxfId="33" priority="34" operator="equal">
      <formula>"x"</formula>
    </cfRule>
  </conditionalFormatting>
  <conditionalFormatting sqref="Y115">
    <cfRule type="cellIs" dxfId="32" priority="33" operator="equal">
      <formula>"x"</formula>
    </cfRule>
  </conditionalFormatting>
  <conditionalFormatting sqref="W115">
    <cfRule type="cellIs" dxfId="31" priority="32" operator="equal">
      <formula>"x"</formula>
    </cfRule>
  </conditionalFormatting>
  <conditionalFormatting sqref="U115">
    <cfRule type="cellIs" dxfId="30" priority="31" operator="equal">
      <formula>"x"</formula>
    </cfRule>
  </conditionalFormatting>
  <conditionalFormatting sqref="S115">
    <cfRule type="cellIs" dxfId="29" priority="30" operator="equal">
      <formula>"x"</formula>
    </cfRule>
  </conditionalFormatting>
  <conditionalFormatting sqref="Q115">
    <cfRule type="cellIs" dxfId="28" priority="29" operator="equal">
      <formula>"x"</formula>
    </cfRule>
  </conditionalFormatting>
  <conditionalFormatting sqref="O115">
    <cfRule type="cellIs" dxfId="27" priority="28" operator="equal">
      <formula>"x"</formula>
    </cfRule>
  </conditionalFormatting>
  <conditionalFormatting sqref="M115">
    <cfRule type="cellIs" dxfId="26" priority="27" operator="equal">
      <formula>"x"</formula>
    </cfRule>
  </conditionalFormatting>
  <conditionalFormatting sqref="K115">
    <cfRule type="cellIs" dxfId="25" priority="26" operator="equal">
      <formula>"x"</formula>
    </cfRule>
  </conditionalFormatting>
  <conditionalFormatting sqref="I115">
    <cfRule type="cellIs" dxfId="24" priority="25" operator="equal">
      <formula>"x"</formula>
    </cfRule>
  </conditionalFormatting>
  <conditionalFormatting sqref="G115">
    <cfRule type="cellIs" dxfId="23" priority="24" operator="equal">
      <formula>"x"</formula>
    </cfRule>
  </conditionalFormatting>
  <conditionalFormatting sqref="F112:F114">
    <cfRule type="cellIs" dxfId="22" priority="23" operator="equal">
      <formula>"x"</formula>
    </cfRule>
  </conditionalFormatting>
  <conditionalFormatting sqref="G124">
    <cfRule type="cellIs" dxfId="21" priority="1" operator="equal">
      <formula>"x"</formula>
    </cfRule>
  </conditionalFormatting>
  <conditionalFormatting sqref="AA121">
    <cfRule type="cellIs" dxfId="20" priority="22" operator="equal">
      <formula>"x"</formula>
    </cfRule>
  </conditionalFormatting>
  <conditionalFormatting sqref="Y121">
    <cfRule type="cellIs" dxfId="19" priority="21" operator="equal">
      <formula>"x"</formula>
    </cfRule>
  </conditionalFormatting>
  <conditionalFormatting sqref="W121">
    <cfRule type="cellIs" dxfId="18" priority="20" operator="equal">
      <formula>"x"</formula>
    </cfRule>
  </conditionalFormatting>
  <conditionalFormatting sqref="U121">
    <cfRule type="cellIs" dxfId="17" priority="19" operator="equal">
      <formula>"x"</formula>
    </cfRule>
  </conditionalFormatting>
  <conditionalFormatting sqref="S121">
    <cfRule type="cellIs" dxfId="16" priority="18" operator="equal">
      <formula>"x"</formula>
    </cfRule>
  </conditionalFormatting>
  <conditionalFormatting sqref="Q121">
    <cfRule type="cellIs" dxfId="15" priority="17" operator="equal">
      <formula>"x"</formula>
    </cfRule>
  </conditionalFormatting>
  <conditionalFormatting sqref="O121">
    <cfRule type="cellIs" dxfId="14" priority="16" operator="equal">
      <formula>"x"</formula>
    </cfRule>
  </conditionalFormatting>
  <conditionalFormatting sqref="M121">
    <cfRule type="cellIs" dxfId="13" priority="15" operator="equal">
      <formula>"x"</formula>
    </cfRule>
  </conditionalFormatting>
  <conditionalFormatting sqref="K121">
    <cfRule type="cellIs" dxfId="12" priority="14" operator="equal">
      <formula>"x"</formula>
    </cfRule>
  </conditionalFormatting>
  <conditionalFormatting sqref="I121">
    <cfRule type="cellIs" dxfId="11" priority="13" operator="equal">
      <formula>"x"</formula>
    </cfRule>
  </conditionalFormatting>
  <conditionalFormatting sqref="G121">
    <cfRule type="cellIs" dxfId="10" priority="12" operator="equal">
      <formula>"x"</formula>
    </cfRule>
  </conditionalFormatting>
  <conditionalFormatting sqref="AA124">
    <cfRule type="cellIs" dxfId="9" priority="11" operator="equal">
      <formula>"x"</formula>
    </cfRule>
  </conditionalFormatting>
  <conditionalFormatting sqref="Y124">
    <cfRule type="cellIs" dxfId="8" priority="10" operator="equal">
      <formula>"x"</formula>
    </cfRule>
  </conditionalFormatting>
  <conditionalFormatting sqref="W124">
    <cfRule type="cellIs" dxfId="7" priority="9" operator="equal">
      <formula>"x"</formula>
    </cfRule>
  </conditionalFormatting>
  <conditionalFormatting sqref="U124">
    <cfRule type="cellIs" dxfId="6" priority="8" operator="equal">
      <formula>"x"</formula>
    </cfRule>
  </conditionalFormatting>
  <conditionalFormatting sqref="S124">
    <cfRule type="cellIs" dxfId="5" priority="7" operator="equal">
      <formula>"x"</formula>
    </cfRule>
  </conditionalFormatting>
  <conditionalFormatting sqref="Q124">
    <cfRule type="cellIs" dxfId="4" priority="6" operator="equal">
      <formula>"x"</formula>
    </cfRule>
  </conditionalFormatting>
  <conditionalFormatting sqref="O124">
    <cfRule type="cellIs" dxfId="3" priority="5" operator="equal">
      <formula>"x"</formula>
    </cfRule>
  </conditionalFormatting>
  <conditionalFormatting sqref="M124">
    <cfRule type="cellIs" dxfId="2" priority="4" operator="equal">
      <formula>"x"</formula>
    </cfRule>
  </conditionalFormatting>
  <conditionalFormatting sqref="K124">
    <cfRule type="cellIs" dxfId="1" priority="3" operator="equal">
      <formula>"x"</formula>
    </cfRule>
  </conditionalFormatting>
  <conditionalFormatting sqref="I124">
    <cfRule type="cellIs" dxfId="0" priority="2" operator="equal">
      <formula>"x"</formula>
    </cfRule>
  </conditionalFormatting>
  <pageMargins left="0.70866141732283472" right="0.70866141732283472" top="0.74803149606299213" bottom="0.74803149606299213" header="0.31496062992125984" footer="0.31496062992125984"/>
  <pageSetup paperSize="5" scale="94" orientation="landscape" r:id="rId1"/>
  <headerFooter>
    <oddFooter>&amp;L&amp;A&amp;CPágina &amp;P de &amp;F&amp;RMarzo, 2019</oddFooter>
  </headerFooter>
  <rowBreaks count="1" manualBreakCount="1">
    <brk id="32" max="16383" man="1"/>
  </rowBreaks>
  <colBreaks count="1" manualBreakCount="1">
    <brk id="24" max="10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workbookViewId="0">
      <selection activeCell="A2" sqref="A2"/>
    </sheetView>
  </sheetViews>
  <sheetFormatPr baseColWidth="10" defaultRowHeight="15" x14ac:dyDescent="0.25"/>
  <cols>
    <col min="1" max="1" width="41.42578125" style="11" bestFit="1" customWidth="1"/>
    <col min="2" max="2" width="37.7109375" style="11" bestFit="1" customWidth="1"/>
    <col min="3" max="3" width="7.140625" style="22" bestFit="1" customWidth="1"/>
    <col min="4" max="4" width="20.85546875" style="11" bestFit="1" customWidth="1"/>
    <col min="5" max="16384" width="11.42578125" style="11"/>
  </cols>
  <sheetData>
    <row r="1" spans="1:5" ht="24" x14ac:dyDescent="0.25">
      <c r="A1" s="9" t="s">
        <v>73</v>
      </c>
      <c r="B1" s="9" t="s">
        <v>75</v>
      </c>
      <c r="C1" s="10" t="s">
        <v>76</v>
      </c>
      <c r="E1" s="10" t="s">
        <v>182</v>
      </c>
    </row>
    <row r="2" spans="1:5" x14ac:dyDescent="0.25">
      <c r="A2" s="19" t="s">
        <v>158</v>
      </c>
      <c r="B2" s="13">
        <v>10</v>
      </c>
      <c r="C2" s="14" t="s">
        <v>77</v>
      </c>
      <c r="E2" s="123" t="str">
        <f>+CONCATENATE("N20_",A2)</f>
        <v>N20_Administración académica</v>
      </c>
    </row>
    <row r="3" spans="1:5" x14ac:dyDescent="0.25">
      <c r="A3" s="19" t="s">
        <v>159</v>
      </c>
      <c r="B3" s="13">
        <v>8</v>
      </c>
      <c r="C3" s="14" t="s">
        <v>77</v>
      </c>
      <c r="E3" s="123" t="str">
        <f t="shared" ref="E3:E60" si="0">+CONCATENATE("N20_",A3)</f>
        <v>N20_Encargo administrativo empresarial</v>
      </c>
    </row>
    <row r="4" spans="1:5" x14ac:dyDescent="0.25">
      <c r="A4" s="19" t="s">
        <v>78</v>
      </c>
      <c r="B4" s="15">
        <f>8*1.25</f>
        <v>10</v>
      </c>
      <c r="C4" s="14" t="s">
        <v>77</v>
      </c>
      <c r="E4" s="123" t="str">
        <f t="shared" si="0"/>
        <v>N20_Dirección de tesis de doctorado (con reconocimiento)</v>
      </c>
    </row>
    <row r="5" spans="1:5" x14ac:dyDescent="0.25">
      <c r="A5" s="12" t="s">
        <v>79</v>
      </c>
      <c r="B5" s="15">
        <v>8</v>
      </c>
      <c r="C5" s="14" t="s">
        <v>77</v>
      </c>
      <c r="E5" s="123" t="str">
        <f t="shared" si="0"/>
        <v>N20_Dirección de tesis de doctorado (aprobada)</v>
      </c>
    </row>
    <row r="6" spans="1:5" ht="22.5" x14ac:dyDescent="0.25">
      <c r="A6" s="12" t="s">
        <v>80</v>
      </c>
      <c r="B6" s="15">
        <f>4*1.25</f>
        <v>5</v>
      </c>
      <c r="C6" s="14" t="s">
        <v>77</v>
      </c>
      <c r="E6" s="123" t="str">
        <f t="shared" si="0"/>
        <v>N20_Dirección de trabajos de grado de maestría de investigación (con reconocimiento)</v>
      </c>
    </row>
    <row r="7" spans="1:5" ht="22.5" x14ac:dyDescent="0.25">
      <c r="A7" s="12" t="s">
        <v>81</v>
      </c>
      <c r="B7" s="15">
        <v>4</v>
      </c>
      <c r="C7" s="14" t="s">
        <v>77</v>
      </c>
      <c r="E7" s="123" t="str">
        <f t="shared" si="0"/>
        <v>N20_Dirección de trabajos de grado de maestría de investigación (aprobado)</v>
      </c>
    </row>
    <row r="8" spans="1:5" ht="22.5" x14ac:dyDescent="0.25">
      <c r="A8" s="12" t="s">
        <v>82</v>
      </c>
      <c r="B8" s="15">
        <f>2*1.25</f>
        <v>2.5</v>
      </c>
      <c r="C8" s="14" t="s">
        <v>77</v>
      </c>
      <c r="E8" s="123" t="str">
        <f t="shared" si="0"/>
        <v>N20_Dirección de trabajos de grado de maestría de profundización (con reconocimiento)</v>
      </c>
    </row>
    <row r="9" spans="1:5" ht="22.5" x14ac:dyDescent="0.25">
      <c r="A9" s="12" t="s">
        <v>83</v>
      </c>
      <c r="B9" s="15">
        <v>2</v>
      </c>
      <c r="C9" s="14" t="s">
        <v>77</v>
      </c>
      <c r="E9" s="123" t="str">
        <f t="shared" si="0"/>
        <v>N20_Dirección de trabajos de grado de maestría de profundización (aprobado)</v>
      </c>
    </row>
    <row r="10" spans="1:5" ht="33.75" x14ac:dyDescent="0.25">
      <c r="A10" s="19" t="s">
        <v>84</v>
      </c>
      <c r="B10" s="15">
        <v>2</v>
      </c>
      <c r="C10" s="14" t="s">
        <v>77</v>
      </c>
      <c r="E10" s="123" t="str">
        <f t="shared" si="0"/>
        <v>N20_Tutor de investigación (se aplica por proyecto que tenga jóvenes investigadores o profesores en entrenamiento o auxiliares en formación)</v>
      </c>
    </row>
    <row r="11" spans="1:5" ht="22.5" x14ac:dyDescent="0.25">
      <c r="A11" s="16" t="s">
        <v>85</v>
      </c>
      <c r="B11" s="15">
        <f>1*1.25</f>
        <v>1.25</v>
      </c>
      <c r="C11" s="14" t="s">
        <v>77</v>
      </c>
      <c r="E11" s="123" t="str">
        <f t="shared" si="0"/>
        <v>N20_Dirección de trabajo de grado de pregrado (con reconocimiento)</v>
      </c>
    </row>
    <row r="12" spans="1:5" x14ac:dyDescent="0.25">
      <c r="A12" s="16" t="s">
        <v>74</v>
      </c>
      <c r="B12" s="17">
        <v>1</v>
      </c>
      <c r="C12" s="14" t="s">
        <v>77</v>
      </c>
      <c r="E12" s="123" t="str">
        <f t="shared" si="0"/>
        <v>N20_Dirección de trabajo de grado de pregrado (aprobado)</v>
      </c>
    </row>
    <row r="13" spans="1:5" ht="33.75" x14ac:dyDescent="0.25">
      <c r="A13" s="16" t="s">
        <v>86</v>
      </c>
      <c r="B13" s="15">
        <v>1</v>
      </c>
      <c r="C13" s="14" t="s">
        <v>77</v>
      </c>
      <c r="E13" s="123" t="str">
        <f t="shared" si="0"/>
        <v>N20_Coordinación de semilleros de investigación (registrados debidamente en Investigación, por semestre, con consideraciones específicas que deben cumplir)</v>
      </c>
    </row>
    <row r="14" spans="1:5" ht="22.5" x14ac:dyDescent="0.25">
      <c r="A14" s="16" t="s">
        <v>72</v>
      </c>
      <c r="B14" s="15">
        <v>1</v>
      </c>
      <c r="C14" s="14" t="s">
        <v>77</v>
      </c>
      <c r="E14" s="123" t="str">
        <f t="shared" si="0"/>
        <v>N20_Crédito en docencia directa (pregrado o postgrado, con EIA u otras IES)</v>
      </c>
    </row>
    <row r="15" spans="1:5" x14ac:dyDescent="0.25">
      <c r="A15" s="16" t="s">
        <v>160</v>
      </c>
      <c r="B15" s="15">
        <f>1*1.5</f>
        <v>1.5</v>
      </c>
      <c r="C15" s="14" t="s">
        <v>77</v>
      </c>
      <c r="E15" s="123" t="str">
        <f t="shared" si="0"/>
        <v>N20_Crédito en docencia directa (curso ofrecido en inglés)</v>
      </c>
    </row>
    <row r="16" spans="1:5" x14ac:dyDescent="0.25">
      <c r="A16" s="18" t="s">
        <v>87</v>
      </c>
      <c r="B16" s="15">
        <v>1</v>
      </c>
      <c r="C16" s="14" t="s">
        <v>77</v>
      </c>
      <c r="E16" s="123" t="str">
        <f t="shared" si="0"/>
        <v>N20_Coordinación académica</v>
      </c>
    </row>
    <row r="17" spans="1:5" ht="22.5" x14ac:dyDescent="0.25">
      <c r="A17" s="18" t="s">
        <v>161</v>
      </c>
      <c r="B17" s="13">
        <v>1</v>
      </c>
      <c r="C17" s="14" t="s">
        <v>77</v>
      </c>
      <c r="E17" s="123" t="str">
        <f t="shared" si="0"/>
        <v>N20_Liderazgo de grupo de investigación (Por semestre con GrupLAC actualizado)</v>
      </c>
    </row>
    <row r="18" spans="1:5" ht="22.5" x14ac:dyDescent="0.25">
      <c r="A18" s="18" t="s">
        <v>183</v>
      </c>
      <c r="B18" s="13">
        <v>1</v>
      </c>
      <c r="C18" s="14" t="s">
        <v>77</v>
      </c>
      <c r="E18" s="123" t="str">
        <f t="shared" si="0"/>
        <v>N20_Apoyo académico a laboratorio o líder de competencia institucional</v>
      </c>
    </row>
    <row r="19" spans="1:5" ht="22.5" x14ac:dyDescent="0.25">
      <c r="A19" s="18" t="s">
        <v>162</v>
      </c>
      <c r="B19" s="13">
        <v>48</v>
      </c>
      <c r="C19" s="14" t="s">
        <v>77</v>
      </c>
      <c r="E19" s="123" t="str">
        <f t="shared" si="0"/>
        <v>N20_Estudios doctorales (Se otorga una vez obtenido el título convalidado en Colombia)</v>
      </c>
    </row>
    <row r="20" spans="1:5" x14ac:dyDescent="0.25">
      <c r="A20" s="12" t="s">
        <v>90</v>
      </c>
      <c r="B20" s="15">
        <v>20</v>
      </c>
      <c r="C20" s="14" t="s">
        <v>91</v>
      </c>
      <c r="E20" s="123" t="str">
        <f t="shared" si="0"/>
        <v>N20_Patente (100%: Otorgada con contrato)</v>
      </c>
    </row>
    <row r="21" spans="1:5" x14ac:dyDescent="0.25">
      <c r="A21" s="12" t="s">
        <v>92</v>
      </c>
      <c r="B21" s="15">
        <f>20*0.8</f>
        <v>16</v>
      </c>
      <c r="C21" s="14" t="s">
        <v>91</v>
      </c>
      <c r="E21" s="123" t="str">
        <f t="shared" si="0"/>
        <v>N20_Patente (80%: examen favorable con contrato)</v>
      </c>
    </row>
    <row r="22" spans="1:5" x14ac:dyDescent="0.25">
      <c r="A22" s="12" t="s">
        <v>93</v>
      </c>
      <c r="B22" s="15">
        <f>20*0.65</f>
        <v>13</v>
      </c>
      <c r="C22" s="14" t="s">
        <v>91</v>
      </c>
      <c r="E22" s="123" t="str">
        <f t="shared" si="0"/>
        <v>N20_Patente (65%: otorgado sin contrato)</v>
      </c>
    </row>
    <row r="23" spans="1:5" x14ac:dyDescent="0.25">
      <c r="A23" s="12" t="s">
        <v>94</v>
      </c>
      <c r="B23" s="15">
        <f>20*0.5</f>
        <v>10</v>
      </c>
      <c r="C23" s="14" t="s">
        <v>91</v>
      </c>
      <c r="E23" s="123" t="str">
        <f t="shared" si="0"/>
        <v>N20_Patente (50%: examen favorable sin contrato)</v>
      </c>
    </row>
    <row r="24" spans="1:5" x14ac:dyDescent="0.25">
      <c r="A24" s="12" t="s">
        <v>95</v>
      </c>
      <c r="B24" s="13">
        <v>20</v>
      </c>
      <c r="C24" s="14" t="s">
        <v>91</v>
      </c>
      <c r="E24" s="123" t="str">
        <f t="shared" si="0"/>
        <v>N20_Libros de investigación (100%: tipo A)</v>
      </c>
    </row>
    <row r="25" spans="1:5" x14ac:dyDescent="0.25">
      <c r="A25" s="12" t="s">
        <v>96</v>
      </c>
      <c r="B25" s="15">
        <f>20*0.75</f>
        <v>15</v>
      </c>
      <c r="C25" s="14" t="s">
        <v>91</v>
      </c>
      <c r="E25" s="123" t="str">
        <f t="shared" si="0"/>
        <v>N20_Libros de investigación (75%: tipo B)</v>
      </c>
    </row>
    <row r="26" spans="1:5" x14ac:dyDescent="0.25">
      <c r="A26" s="12" t="s">
        <v>97</v>
      </c>
      <c r="B26" s="15">
        <f>20*0.25</f>
        <v>5</v>
      </c>
      <c r="C26" s="14" t="s">
        <v>91</v>
      </c>
      <c r="E26" s="123" t="str">
        <f t="shared" si="0"/>
        <v>N20_Capítulo de Libro de investigación (tipo A)</v>
      </c>
    </row>
    <row r="27" spans="1:5" x14ac:dyDescent="0.25">
      <c r="A27" s="12" t="s">
        <v>98</v>
      </c>
      <c r="B27" s="15">
        <f>15*0.25</f>
        <v>3.75</v>
      </c>
      <c r="C27" s="14" t="s">
        <v>91</v>
      </c>
      <c r="E27" s="123" t="str">
        <f t="shared" si="0"/>
        <v>N20_Capítulo de Libro de investigación (tipo B)</v>
      </c>
    </row>
    <row r="28" spans="1:5" x14ac:dyDescent="0.25">
      <c r="A28" s="12" t="s">
        <v>99</v>
      </c>
      <c r="B28" s="15">
        <v>16</v>
      </c>
      <c r="C28" s="14" t="s">
        <v>91</v>
      </c>
      <c r="E28" s="123" t="str">
        <f t="shared" si="0"/>
        <v>N20_Artículos en revistas máxima categoría Q1  (A1)</v>
      </c>
    </row>
    <row r="29" spans="1:5" x14ac:dyDescent="0.25">
      <c r="A29" s="12" t="s">
        <v>100</v>
      </c>
      <c r="B29" s="15">
        <v>15</v>
      </c>
      <c r="C29" s="14" t="s">
        <v>91</v>
      </c>
      <c r="E29" s="123" t="str">
        <f t="shared" si="0"/>
        <v>N20_Modelo de utilidad  (100%: Otorgada con contrato)</v>
      </c>
    </row>
    <row r="30" spans="1:5" x14ac:dyDescent="0.25">
      <c r="A30" s="12" t="s">
        <v>101</v>
      </c>
      <c r="B30" s="15">
        <f>15*0.8</f>
        <v>12</v>
      </c>
      <c r="C30" s="14" t="s">
        <v>91</v>
      </c>
      <c r="E30" s="123" t="str">
        <f t="shared" si="0"/>
        <v>N20_Modelo de utilidad (80%: examen favorable con contrato)</v>
      </c>
    </row>
    <row r="31" spans="1:5" x14ac:dyDescent="0.25">
      <c r="A31" s="12" t="s">
        <v>102</v>
      </c>
      <c r="B31" s="15">
        <f>15*0.65</f>
        <v>9.75</v>
      </c>
      <c r="C31" s="14" t="s">
        <v>91</v>
      </c>
      <c r="E31" s="123" t="str">
        <f t="shared" si="0"/>
        <v>N20_Modelo de utilidad (65%: otorgado sin contrato)</v>
      </c>
    </row>
    <row r="32" spans="1:5" x14ac:dyDescent="0.25">
      <c r="A32" s="12" t="s">
        <v>103</v>
      </c>
      <c r="B32" s="15">
        <f>15*0.5</f>
        <v>7.5</v>
      </c>
      <c r="C32" s="14" t="s">
        <v>91</v>
      </c>
      <c r="E32" s="123" t="str">
        <f t="shared" si="0"/>
        <v>N20_Modelo de utilidad (50%: examen favorable sin contrato)</v>
      </c>
    </row>
    <row r="33" spans="1:5" x14ac:dyDescent="0.25">
      <c r="A33" s="12" t="s">
        <v>104</v>
      </c>
      <c r="B33" s="15">
        <v>13</v>
      </c>
      <c r="C33" s="14" t="s">
        <v>91</v>
      </c>
      <c r="E33" s="123" t="str">
        <f t="shared" si="0"/>
        <v>N20_Artículos en revistas máxima categoría Q2  (A2)</v>
      </c>
    </row>
    <row r="34" spans="1:5" ht="22.5" x14ac:dyDescent="0.25">
      <c r="A34" s="16" t="s">
        <v>105</v>
      </c>
      <c r="B34" s="15">
        <v>12</v>
      </c>
      <c r="C34" s="14" t="s">
        <v>106</v>
      </c>
      <c r="E34" s="123" t="str">
        <f t="shared" si="0"/>
        <v>N20_Certificado de obtención de variedades vegetales o animales  (100%: con contrato de comercialización)</v>
      </c>
    </row>
    <row r="35" spans="1:5" ht="33.75" x14ac:dyDescent="0.25">
      <c r="A35" s="16" t="s">
        <v>107</v>
      </c>
      <c r="B35" s="15">
        <f>12*0.75</f>
        <v>9</v>
      </c>
      <c r="C35" s="14" t="s">
        <v>106</v>
      </c>
      <c r="E35" s="123" t="str">
        <f t="shared" si="0"/>
        <v>N20_Certificado de obtención de variedades vegetales o animales con contrato de comercialización (75%: sin contrato de comercialización)</v>
      </c>
    </row>
    <row r="36" spans="1:5" x14ac:dyDescent="0.25">
      <c r="A36" s="12" t="s">
        <v>108</v>
      </c>
      <c r="B36" s="15">
        <v>9</v>
      </c>
      <c r="C36" s="14" t="s">
        <v>106</v>
      </c>
      <c r="E36" s="123" t="str">
        <f t="shared" si="0"/>
        <v>N20_Artículos en revistas máxima categoría Q3 (B)</v>
      </c>
    </row>
    <row r="37" spans="1:5" x14ac:dyDescent="0.25">
      <c r="A37" s="12" t="s">
        <v>109</v>
      </c>
      <c r="B37" s="15">
        <v>6</v>
      </c>
      <c r="C37" s="14" t="s">
        <v>106</v>
      </c>
      <c r="E37" s="123" t="str">
        <f t="shared" si="0"/>
        <v>N20_Artículos en revistas máxima categoría Q4    (C )</v>
      </c>
    </row>
    <row r="38" spans="1:5" ht="22.5" x14ac:dyDescent="0.25">
      <c r="A38" s="12" t="s">
        <v>110</v>
      </c>
      <c r="B38" s="15">
        <v>5</v>
      </c>
      <c r="C38" s="14" t="s">
        <v>106</v>
      </c>
      <c r="E38" s="123" t="str">
        <f t="shared" si="0"/>
        <v>N20_Artículos en revistas científicas indexadas en categorías inferiores (D)</v>
      </c>
    </row>
    <row r="39" spans="1:5" ht="22.5" x14ac:dyDescent="0.25">
      <c r="A39" s="12" t="s">
        <v>50</v>
      </c>
      <c r="B39" s="15">
        <v>16</v>
      </c>
      <c r="C39" s="14" t="s">
        <v>91</v>
      </c>
      <c r="D39" s="123" t="s">
        <v>184</v>
      </c>
      <c r="E39" s="123" t="str">
        <f t="shared" si="0"/>
        <v>N20_Spin off que se fundamenta en tecnología desarrollada con la participación como investigador</v>
      </c>
    </row>
    <row r="40" spans="1:5" ht="56.25" x14ac:dyDescent="0.25">
      <c r="A40" s="12" t="s">
        <v>163</v>
      </c>
      <c r="B40" s="15">
        <v>12</v>
      </c>
      <c r="C40" s="14" t="s">
        <v>91</v>
      </c>
      <c r="D40" s="123" t="s">
        <v>185</v>
      </c>
      <c r="E40" s="123" t="str">
        <f t="shared" si="0"/>
        <v>N20_Productos empresariales (secreto empresarial, innovaciones en la gestión empresarial, soluciones empresariales certificadas que no llevan a patente u otro tipo de protección y en general productos fruto de proyectos con la empresa)</v>
      </c>
    </row>
    <row r="41" spans="1:5" x14ac:dyDescent="0.25">
      <c r="A41" s="12" t="s">
        <v>164</v>
      </c>
      <c r="B41" s="15">
        <v>12</v>
      </c>
      <c r="C41" s="14" t="s">
        <v>111</v>
      </c>
      <c r="D41" s="123" t="s">
        <v>185</v>
      </c>
      <c r="E41" s="123" t="str">
        <f t="shared" si="0"/>
        <v>N20_Asesorías y Consultorías técnico-científicas</v>
      </c>
    </row>
    <row r="42" spans="1:5" ht="22.5" x14ac:dyDescent="0.25">
      <c r="A42" s="19" t="s">
        <v>55</v>
      </c>
      <c r="B42" s="15">
        <v>9</v>
      </c>
      <c r="C42" s="14" t="s">
        <v>111</v>
      </c>
      <c r="E42" s="123" t="str">
        <f t="shared" si="0"/>
        <v>N20_Software funcional registrado a partir de un proyecto de investigación</v>
      </c>
    </row>
    <row r="43" spans="1:5" x14ac:dyDescent="0.25">
      <c r="A43" s="19" t="s">
        <v>112</v>
      </c>
      <c r="B43" s="15">
        <v>9</v>
      </c>
      <c r="C43" s="14" t="s">
        <v>111</v>
      </c>
      <c r="E43" s="123" t="str">
        <f t="shared" si="0"/>
        <v>N20_Prototipo Industrial</v>
      </c>
    </row>
    <row r="44" spans="1:5" x14ac:dyDescent="0.25">
      <c r="A44" s="12" t="s">
        <v>57</v>
      </c>
      <c r="B44" s="15">
        <v>3</v>
      </c>
      <c r="C44" s="14" t="s">
        <v>111</v>
      </c>
      <c r="D44" s="123" t="s">
        <v>185</v>
      </c>
      <c r="E44" s="123" t="str">
        <f t="shared" si="0"/>
        <v>N20_Regulaciones, normas, reglamentos y legislaciones</v>
      </c>
    </row>
    <row r="45" spans="1:5" ht="22.5" x14ac:dyDescent="0.25">
      <c r="A45" s="12" t="s">
        <v>181</v>
      </c>
      <c r="B45" s="15">
        <v>12</v>
      </c>
      <c r="C45" s="14" t="s">
        <v>91</v>
      </c>
      <c r="E45" s="123" t="str">
        <f t="shared" si="0"/>
        <v>N20_Libro de texto académico, de divulgación o informativo. Ya Publicado</v>
      </c>
    </row>
    <row r="46" spans="1:5" ht="22.5" x14ac:dyDescent="0.25">
      <c r="A46" s="12" t="s">
        <v>165</v>
      </c>
      <c r="B46" s="15">
        <f>+B45*1.25</f>
        <v>15</v>
      </c>
      <c r="C46" s="14" t="s">
        <v>91</v>
      </c>
      <c r="E46" s="123" t="str">
        <f t="shared" si="0"/>
        <v>N20_Libro de texto académico, de divulgación o informativo. Publicado con Fondo Editorial EIA</v>
      </c>
    </row>
    <row r="47" spans="1:5" ht="33.75" x14ac:dyDescent="0.25">
      <c r="A47" s="12" t="s">
        <v>166</v>
      </c>
      <c r="B47" s="15">
        <f>0.5*B46</f>
        <v>7.5</v>
      </c>
      <c r="C47" s="14" t="s">
        <v>91</v>
      </c>
      <c r="E47" s="123" t="str">
        <f t="shared" si="0"/>
        <v>N20_Si es en Fondo EIA: Libro de texto académico, de divulgación o informativo. Por entrega de manuscrito completo: 50% del puntaje</v>
      </c>
    </row>
    <row r="48" spans="1:5" x14ac:dyDescent="0.25">
      <c r="A48" s="12" t="s">
        <v>167</v>
      </c>
      <c r="B48" s="15">
        <f>+B45*0.25</f>
        <v>3</v>
      </c>
      <c r="C48" s="14" t="s">
        <v>91</v>
      </c>
      <c r="E48" s="123" t="str">
        <f t="shared" si="0"/>
        <v xml:space="preserve">N20_Capítulo de libro académico, de divulgación o informativo. </v>
      </c>
    </row>
    <row r="49" spans="1:5" ht="22.5" x14ac:dyDescent="0.25">
      <c r="A49" s="12" t="s">
        <v>168</v>
      </c>
      <c r="B49" s="15">
        <f>+B46*0.25</f>
        <v>3.75</v>
      </c>
      <c r="C49" s="14" t="s">
        <v>91</v>
      </c>
      <c r="E49" s="123" t="str">
        <f t="shared" si="0"/>
        <v>N20_Capítulo de libro académico, de divulgación o informativo. Publicado con Fondo Editorial EIA</v>
      </c>
    </row>
    <row r="50" spans="1:5" ht="33.75" x14ac:dyDescent="0.25">
      <c r="A50" s="12" t="s">
        <v>169</v>
      </c>
      <c r="B50" s="15">
        <f>+B49*0.5</f>
        <v>1.875</v>
      </c>
      <c r="C50" s="14" t="s">
        <v>91</v>
      </c>
      <c r="E50" s="123" t="str">
        <f t="shared" si="0"/>
        <v>N20_Si es en Fondo EIA: Capítulo de Libro de texto académico, de divulgación o informativo. Por entrega de manuscrito completo: 50% del puntaje</v>
      </c>
    </row>
    <row r="51" spans="1:5" ht="144" x14ac:dyDescent="0.25">
      <c r="A51" s="12" t="s">
        <v>170</v>
      </c>
      <c r="B51" s="17" t="s">
        <v>171</v>
      </c>
      <c r="C51" s="14" t="s">
        <v>116</v>
      </c>
      <c r="E51" s="123" t="str">
        <f t="shared" si="0"/>
        <v>N20_Guías de clase</v>
      </c>
    </row>
    <row r="52" spans="1:5" ht="132" x14ac:dyDescent="0.25">
      <c r="A52" s="12" t="s">
        <v>172</v>
      </c>
      <c r="B52" s="15" t="s">
        <v>173</v>
      </c>
      <c r="C52" s="14" t="s">
        <v>116</v>
      </c>
      <c r="E52" s="123" t="str">
        <f t="shared" si="0"/>
        <v>N20_Manual de laboratorio o de actividad práctica</v>
      </c>
    </row>
    <row r="53" spans="1:5" ht="24" x14ac:dyDescent="0.25">
      <c r="A53" s="12" t="s">
        <v>174</v>
      </c>
      <c r="B53" s="20" t="s">
        <v>175</v>
      </c>
      <c r="C53" s="14" t="s">
        <v>116</v>
      </c>
      <c r="E53" s="123" t="str">
        <f t="shared" si="0"/>
        <v>N20_Artefacto de laboratorio instalado en la EIA</v>
      </c>
    </row>
    <row r="54" spans="1:5" ht="120" x14ac:dyDescent="0.25">
      <c r="A54" s="12" t="s">
        <v>176</v>
      </c>
      <c r="B54" s="15" t="s">
        <v>177</v>
      </c>
      <c r="C54" s="14" t="s">
        <v>116</v>
      </c>
      <c r="E54" s="123" t="str">
        <f t="shared" si="0"/>
        <v>N20_Aula digital</v>
      </c>
    </row>
    <row r="55" spans="1:5" ht="24" x14ac:dyDescent="0.25">
      <c r="A55" s="12" t="s">
        <v>178</v>
      </c>
      <c r="B55" s="15" t="s">
        <v>179</v>
      </c>
      <c r="C55" s="14" t="s">
        <v>116</v>
      </c>
      <c r="E55" s="123" t="str">
        <f t="shared" si="0"/>
        <v>N20_Objeto virtual de aprendizaje OVA</v>
      </c>
    </row>
    <row r="56" spans="1:5" x14ac:dyDescent="0.25">
      <c r="A56" s="12" t="s">
        <v>121</v>
      </c>
      <c r="B56" s="15">
        <v>2</v>
      </c>
      <c r="C56" s="14" t="s">
        <v>116</v>
      </c>
      <c r="E56" s="123" t="str">
        <f t="shared" si="0"/>
        <v>N20_Artículos en revistas no indexadas</v>
      </c>
    </row>
    <row r="57" spans="1:5" x14ac:dyDescent="0.25">
      <c r="A57" s="12" t="s">
        <v>67</v>
      </c>
      <c r="B57" s="15">
        <v>1</v>
      </c>
      <c r="C57" s="14" t="s">
        <v>116</v>
      </c>
      <c r="E57" s="123" t="str">
        <f t="shared" si="0"/>
        <v>N20_Working papers</v>
      </c>
    </row>
    <row r="58" spans="1:5" x14ac:dyDescent="0.25">
      <c r="A58" s="12"/>
      <c r="B58" s="15"/>
      <c r="C58" s="14" t="s">
        <v>116</v>
      </c>
      <c r="E58" s="123" t="str">
        <f t="shared" si="0"/>
        <v>N20_</v>
      </c>
    </row>
    <row r="59" spans="1:5" ht="67.5" x14ac:dyDescent="0.25">
      <c r="A59" s="12" t="s">
        <v>180</v>
      </c>
      <c r="B59" s="13">
        <v>1</v>
      </c>
      <c r="C59" s="14" t="s">
        <v>116</v>
      </c>
      <c r="E59" s="123" t="str">
        <f t="shared" si="0"/>
        <v>N20_Artículos en prensa, programas de radio, o programas de televisión (Se asigna el puntaje por cada 5 artículos o 200 minutos de programa de radio.Sólo columnas de opinión. Incluye programas de radio realizados por el profesor, en un medio de comunicación de reconocida difusión. No considera entrevistas)</v>
      </c>
    </row>
    <row r="60" spans="1:5" x14ac:dyDescent="0.25">
      <c r="A60" s="12" t="s">
        <v>124</v>
      </c>
      <c r="B60" s="15">
        <v>2</v>
      </c>
      <c r="C60" s="14" t="s">
        <v>116</v>
      </c>
      <c r="E60" s="123" t="str">
        <f t="shared" si="0"/>
        <v>N20_Ponencias en eventos de reconocido respaldo</v>
      </c>
    </row>
    <row r="61" spans="1:5" x14ac:dyDescent="0.25">
      <c r="A61" s="15"/>
      <c r="B61" s="13"/>
      <c r="C61" s="14"/>
    </row>
    <row r="62" spans="1:5" x14ac:dyDescent="0.25">
      <c r="A62" s="15"/>
      <c r="B62" s="13"/>
      <c r="C62" s="14"/>
    </row>
    <row r="63" spans="1:5" x14ac:dyDescent="0.25">
      <c r="A63" s="15"/>
      <c r="B63" s="13"/>
      <c r="C63" s="14"/>
    </row>
    <row r="64" spans="1:5" x14ac:dyDescent="0.25">
      <c r="A64" s="15"/>
      <c r="B64" s="13"/>
      <c r="C64" s="14"/>
    </row>
    <row r="65" spans="1:3" x14ac:dyDescent="0.25">
      <c r="A65" s="15"/>
      <c r="B65" s="13"/>
      <c r="C65" s="14"/>
    </row>
    <row r="66" spans="1:3" x14ac:dyDescent="0.25">
      <c r="A66" s="15"/>
      <c r="B66" s="15"/>
      <c r="C66" s="14"/>
    </row>
    <row r="67" spans="1:3" x14ac:dyDescent="0.25">
      <c r="A67" s="13"/>
      <c r="B67" s="13"/>
      <c r="C67" s="21"/>
    </row>
    <row r="68" spans="1:3" x14ac:dyDescent="0.25">
      <c r="A68" s="13"/>
      <c r="B68" s="13"/>
      <c r="C68" s="21"/>
    </row>
    <row r="69" spans="1:3" x14ac:dyDescent="0.25">
      <c r="A69" s="13"/>
      <c r="B69" s="13"/>
      <c r="C69" s="21"/>
    </row>
    <row r="70" spans="1:3" x14ac:dyDescent="0.25">
      <c r="A70" s="13"/>
      <c r="B70" s="13"/>
      <c r="C70" s="21"/>
    </row>
    <row r="71" spans="1:3" x14ac:dyDescent="0.25">
      <c r="A71" s="13"/>
      <c r="B71" s="13"/>
      <c r="C71" s="21"/>
    </row>
    <row r="72" spans="1:3" x14ac:dyDescent="0.25">
      <c r="A72" s="13"/>
      <c r="B72" s="13"/>
      <c r="C72" s="21"/>
    </row>
    <row r="73" spans="1:3" x14ac:dyDescent="0.25">
      <c r="A73" s="13"/>
      <c r="B73" s="13"/>
      <c r="C73" s="21"/>
    </row>
    <row r="74" spans="1:3" x14ac:dyDescent="0.25">
      <c r="A74" s="13"/>
      <c r="B74" s="13"/>
      <c r="C74" s="21"/>
    </row>
    <row r="75" spans="1:3" x14ac:dyDescent="0.25">
      <c r="A75" s="13"/>
      <c r="B75" s="13"/>
      <c r="C75" s="21"/>
    </row>
    <row r="76" spans="1:3" x14ac:dyDescent="0.25">
      <c r="A76" s="13"/>
      <c r="B76" s="13"/>
      <c r="C76" s="21"/>
    </row>
    <row r="77" spans="1:3" x14ac:dyDescent="0.25">
      <c r="A77" s="13"/>
      <c r="B77" s="13"/>
      <c r="C77" s="21"/>
    </row>
    <row r="78" spans="1:3" x14ac:dyDescent="0.25">
      <c r="A78" s="13"/>
      <c r="B78" s="13"/>
      <c r="C78" s="21"/>
    </row>
    <row r="79" spans="1:3" x14ac:dyDescent="0.25">
      <c r="A79" s="13"/>
      <c r="B79" s="13"/>
      <c r="C79" s="21"/>
    </row>
    <row r="80" spans="1:3" x14ac:dyDescent="0.25">
      <c r="A80" s="13"/>
      <c r="B80" s="13"/>
      <c r="C80" s="21"/>
    </row>
    <row r="81" spans="1:3" x14ac:dyDescent="0.25">
      <c r="A81" s="13"/>
      <c r="B81" s="13"/>
      <c r="C81" s="21"/>
    </row>
    <row r="82" spans="1:3" x14ac:dyDescent="0.25">
      <c r="A82" s="13"/>
      <c r="B82" s="13"/>
      <c r="C82" s="21"/>
    </row>
  </sheetData>
  <conditionalFormatting sqref="C4">
    <cfRule type="colorScale" priority="74">
      <colorScale>
        <cfvo type="min"/>
        <cfvo type="max"/>
        <color rgb="FFFF7128"/>
        <color rgb="FFFFEF9C"/>
      </colorScale>
    </cfRule>
  </conditionalFormatting>
  <conditionalFormatting sqref="C8">
    <cfRule type="colorScale" priority="64">
      <colorScale>
        <cfvo type="min"/>
        <cfvo type="max"/>
        <color rgb="FFFF7128"/>
        <color rgb="FFFFEF9C"/>
      </colorScale>
    </cfRule>
  </conditionalFormatting>
  <conditionalFormatting sqref="C4">
    <cfRule type="colorScale" priority="56">
      <colorScale>
        <cfvo type="min"/>
        <cfvo type="max"/>
        <color rgb="FFFF7128"/>
        <color rgb="FFFFEF9C"/>
      </colorScale>
    </cfRule>
  </conditionalFormatting>
  <conditionalFormatting sqref="C11">
    <cfRule type="colorScale" priority="51">
      <colorScale>
        <cfvo type="min"/>
        <cfvo type="max"/>
        <color rgb="FFFF7128"/>
        <color rgb="FFFFEF9C"/>
      </colorScale>
    </cfRule>
  </conditionalFormatting>
  <conditionalFormatting sqref="C11">
    <cfRule type="colorScale" priority="48">
      <colorScale>
        <cfvo type="min"/>
        <cfvo type="max"/>
        <color rgb="FFFF7128"/>
        <color rgb="FFFFEF9C"/>
      </colorScale>
    </cfRule>
  </conditionalFormatting>
  <conditionalFormatting sqref="C11">
    <cfRule type="colorScale" priority="45">
      <colorScale>
        <cfvo type="min"/>
        <cfvo type="max"/>
        <color rgb="FFFF7128"/>
        <color rgb="FFFFEF9C"/>
      </colorScale>
    </cfRule>
  </conditionalFormatting>
  <conditionalFormatting sqref="C10">
    <cfRule type="colorScale" priority="44">
      <colorScale>
        <cfvo type="min"/>
        <cfvo type="max"/>
        <color rgb="FFFF7128"/>
        <color rgb="FFFFEF9C"/>
      </colorScale>
    </cfRule>
  </conditionalFormatting>
  <conditionalFormatting sqref="C51">
    <cfRule type="colorScale" priority="4">
      <colorScale>
        <cfvo type="min"/>
        <cfvo type="max"/>
        <color rgb="FFFF7128"/>
        <color rgb="FFFFEF9C"/>
      </colorScale>
    </cfRule>
  </conditionalFormatting>
  <conditionalFormatting sqref="C9">
    <cfRule type="colorScale" priority="76">
      <colorScale>
        <cfvo type="min"/>
        <cfvo type="max"/>
        <color rgb="FFFF7128"/>
        <color rgb="FFFFEF9C"/>
      </colorScale>
    </cfRule>
  </conditionalFormatting>
  <conditionalFormatting sqref="C5">
    <cfRule type="colorScale" priority="75">
      <colorScale>
        <cfvo type="min"/>
        <cfvo type="max"/>
        <color rgb="FFFF7128"/>
        <color rgb="FFFFEF9C"/>
      </colorScale>
    </cfRule>
  </conditionalFormatting>
  <conditionalFormatting sqref="C6">
    <cfRule type="colorScale" priority="73">
      <colorScale>
        <cfvo type="min"/>
        <cfvo type="max"/>
        <color rgb="FFFF7128"/>
        <color rgb="FFFFEF9C"/>
      </colorScale>
    </cfRule>
  </conditionalFormatting>
  <conditionalFormatting sqref="C7">
    <cfRule type="colorScale" priority="72">
      <colorScale>
        <cfvo type="min"/>
        <cfvo type="max"/>
        <color rgb="FFFF7128"/>
        <color rgb="FFFFEF9C"/>
      </colorScale>
    </cfRule>
  </conditionalFormatting>
  <conditionalFormatting sqref="C8">
    <cfRule type="colorScale" priority="71">
      <colorScale>
        <cfvo type="min"/>
        <cfvo type="max"/>
        <color rgb="FFFF7128"/>
        <color rgb="FFFFEF9C"/>
      </colorScale>
    </cfRule>
  </conditionalFormatting>
  <conditionalFormatting sqref="C6">
    <cfRule type="colorScale" priority="70">
      <colorScale>
        <cfvo type="min"/>
        <cfvo type="max"/>
        <color rgb="FFFF7128"/>
        <color rgb="FFFFEF9C"/>
      </colorScale>
    </cfRule>
  </conditionalFormatting>
  <conditionalFormatting sqref="C4">
    <cfRule type="colorScale" priority="69">
      <colorScale>
        <cfvo type="min"/>
        <cfvo type="max"/>
        <color rgb="FFFF7128"/>
        <color rgb="FFFFEF9C"/>
      </colorScale>
    </cfRule>
  </conditionalFormatting>
  <conditionalFormatting sqref="C5">
    <cfRule type="colorScale" priority="68">
      <colorScale>
        <cfvo type="min"/>
        <cfvo type="max"/>
        <color rgb="FFFF7128"/>
        <color rgb="FFFFEF9C"/>
      </colorScale>
    </cfRule>
  </conditionalFormatting>
  <conditionalFormatting sqref="C7">
    <cfRule type="colorScale" priority="67">
      <colorScale>
        <cfvo type="min"/>
        <cfvo type="max"/>
        <color rgb="FFFF7128"/>
        <color rgb="FFFFEF9C"/>
      </colorScale>
    </cfRule>
  </conditionalFormatting>
  <conditionalFormatting sqref="C8">
    <cfRule type="colorScale" priority="66">
      <colorScale>
        <cfvo type="min"/>
        <cfvo type="max"/>
        <color rgb="FFFF7128"/>
        <color rgb="FFFFEF9C"/>
      </colorScale>
    </cfRule>
  </conditionalFormatting>
  <conditionalFormatting sqref="C9">
    <cfRule type="colorScale" priority="65">
      <colorScale>
        <cfvo type="min"/>
        <cfvo type="max"/>
        <color rgb="FFFF7128"/>
        <color rgb="FFFFEF9C"/>
      </colorScale>
    </cfRule>
  </conditionalFormatting>
  <conditionalFormatting sqref="C4">
    <cfRule type="colorScale" priority="63">
      <colorScale>
        <cfvo type="min"/>
        <cfvo type="max"/>
        <color rgb="FFFF7128"/>
        <color rgb="FFFFEF9C"/>
      </colorScale>
    </cfRule>
  </conditionalFormatting>
  <conditionalFormatting sqref="C5">
    <cfRule type="colorScale" priority="62">
      <colorScale>
        <cfvo type="min"/>
        <cfvo type="max"/>
        <color rgb="FFFF7128"/>
        <color rgb="FFFFEF9C"/>
      </colorScale>
    </cfRule>
  </conditionalFormatting>
  <conditionalFormatting sqref="C6">
    <cfRule type="colorScale" priority="61">
      <colorScale>
        <cfvo type="min"/>
        <cfvo type="max"/>
        <color rgb="FFFF7128"/>
        <color rgb="FFFFEF9C"/>
      </colorScale>
    </cfRule>
  </conditionalFormatting>
  <conditionalFormatting sqref="C7">
    <cfRule type="colorScale" priority="60">
      <colorScale>
        <cfvo type="min"/>
        <cfvo type="max"/>
        <color rgb="FFFF7128"/>
        <color rgb="FFFFEF9C"/>
      </colorScale>
    </cfRule>
  </conditionalFormatting>
  <conditionalFormatting sqref="C9">
    <cfRule type="colorScale" priority="59">
      <colorScale>
        <cfvo type="min"/>
        <cfvo type="max"/>
        <color rgb="FFFF7128"/>
        <color rgb="FFFFEF9C"/>
      </colorScale>
    </cfRule>
  </conditionalFormatting>
  <conditionalFormatting sqref="C9">
    <cfRule type="colorScale" priority="58">
      <colorScale>
        <cfvo type="min"/>
        <cfvo type="max"/>
        <color rgb="FFFF7128"/>
        <color rgb="FFFFEF9C"/>
      </colorScale>
    </cfRule>
  </conditionalFormatting>
  <conditionalFormatting sqref="C5">
    <cfRule type="colorScale" priority="57">
      <colorScale>
        <cfvo type="min"/>
        <cfvo type="max"/>
        <color rgb="FFFF7128"/>
        <color rgb="FFFFEF9C"/>
      </colorScale>
    </cfRule>
  </conditionalFormatting>
  <conditionalFormatting sqref="C6">
    <cfRule type="colorScale" priority="55">
      <colorScale>
        <cfvo type="min"/>
        <cfvo type="max"/>
        <color rgb="FFFF7128"/>
        <color rgb="FFFFEF9C"/>
      </colorScale>
    </cfRule>
  </conditionalFormatting>
  <conditionalFormatting sqref="C7">
    <cfRule type="colorScale" priority="54">
      <colorScale>
        <cfvo type="min"/>
        <cfvo type="max"/>
        <color rgb="FFFF7128"/>
        <color rgb="FFFFEF9C"/>
      </colorScale>
    </cfRule>
  </conditionalFormatting>
  <conditionalFormatting sqref="C8">
    <cfRule type="colorScale" priority="53">
      <colorScale>
        <cfvo type="min"/>
        <cfvo type="max"/>
        <color rgb="FFFF7128"/>
        <color rgb="FFFFEF9C"/>
      </colorScale>
    </cfRule>
  </conditionalFormatting>
  <conditionalFormatting sqref="C12">
    <cfRule type="colorScale" priority="52">
      <colorScale>
        <cfvo type="min"/>
        <cfvo type="max"/>
        <color rgb="FFFF7128"/>
        <color rgb="FFFFEF9C"/>
      </colorScale>
    </cfRule>
  </conditionalFormatting>
  <conditionalFormatting sqref="C11">
    <cfRule type="colorScale" priority="50">
      <colorScale>
        <cfvo type="min"/>
        <cfvo type="max"/>
        <color rgb="FFFF7128"/>
        <color rgb="FFFFEF9C"/>
      </colorScale>
    </cfRule>
  </conditionalFormatting>
  <conditionalFormatting sqref="C12">
    <cfRule type="colorScale" priority="49">
      <colorScale>
        <cfvo type="min"/>
        <cfvo type="max"/>
        <color rgb="FFFF7128"/>
        <color rgb="FFFFEF9C"/>
      </colorScale>
    </cfRule>
  </conditionalFormatting>
  <conditionalFormatting sqref="C12">
    <cfRule type="colorScale" priority="47">
      <colorScale>
        <cfvo type="min"/>
        <cfvo type="max"/>
        <color rgb="FFFF7128"/>
        <color rgb="FFFFEF9C"/>
      </colorScale>
    </cfRule>
  </conditionalFormatting>
  <conditionalFormatting sqref="C12">
    <cfRule type="colorScale" priority="46">
      <colorScale>
        <cfvo type="min"/>
        <cfvo type="max"/>
        <color rgb="FFFF7128"/>
        <color rgb="FFFFEF9C"/>
      </colorScale>
    </cfRule>
  </conditionalFormatting>
  <conditionalFormatting sqref="C10">
    <cfRule type="colorScale" priority="43">
      <colorScale>
        <cfvo type="min"/>
        <cfvo type="max"/>
        <color rgb="FFFF7128"/>
        <color rgb="FFFFEF9C"/>
      </colorScale>
    </cfRule>
  </conditionalFormatting>
  <conditionalFormatting sqref="C10">
    <cfRule type="colorScale" priority="42">
      <colorScale>
        <cfvo type="min"/>
        <cfvo type="max"/>
        <color rgb="FFFF7128"/>
        <color rgb="FFFFEF9C"/>
      </colorScale>
    </cfRule>
  </conditionalFormatting>
  <conditionalFormatting sqref="C10">
    <cfRule type="colorScale" priority="41">
      <colorScale>
        <cfvo type="min"/>
        <cfvo type="max"/>
        <color rgb="FFFF7128"/>
        <color rgb="FFFFEF9C"/>
      </colorScale>
    </cfRule>
  </conditionalFormatting>
  <conditionalFormatting sqref="C13">
    <cfRule type="colorScale" priority="40">
      <colorScale>
        <cfvo type="min"/>
        <cfvo type="max"/>
        <color rgb="FFFF7128"/>
        <color rgb="FFFFEF9C"/>
      </colorScale>
    </cfRule>
  </conditionalFormatting>
  <conditionalFormatting sqref="C13">
    <cfRule type="colorScale" priority="39">
      <colorScale>
        <cfvo type="min"/>
        <cfvo type="max"/>
        <color rgb="FFFF7128"/>
        <color rgb="FFFFEF9C"/>
      </colorScale>
    </cfRule>
  </conditionalFormatting>
  <conditionalFormatting sqref="C13">
    <cfRule type="colorScale" priority="38">
      <colorScale>
        <cfvo type="min"/>
        <cfvo type="max"/>
        <color rgb="FFFF7128"/>
        <color rgb="FFFFEF9C"/>
      </colorScale>
    </cfRule>
  </conditionalFormatting>
  <conditionalFormatting sqref="C13">
    <cfRule type="colorScale" priority="37">
      <colorScale>
        <cfvo type="min"/>
        <cfvo type="max"/>
        <color rgb="FFFF7128"/>
        <color rgb="FFFFEF9C"/>
      </colorScale>
    </cfRule>
  </conditionalFormatting>
  <conditionalFormatting sqref="C14:C15">
    <cfRule type="colorScale" priority="36">
      <colorScale>
        <cfvo type="min"/>
        <cfvo type="max"/>
        <color rgb="FFFF7128"/>
        <color rgb="FFFFEF9C"/>
      </colorScale>
    </cfRule>
  </conditionalFormatting>
  <conditionalFormatting sqref="C16:C18">
    <cfRule type="colorScale" priority="35">
      <colorScale>
        <cfvo type="min"/>
        <cfvo type="max"/>
        <color rgb="FFFF7128"/>
        <color rgb="FFFFEF9C"/>
      </colorScale>
    </cfRule>
  </conditionalFormatting>
  <conditionalFormatting sqref="C25">
    <cfRule type="colorScale" priority="34">
      <colorScale>
        <cfvo type="min"/>
        <cfvo type="max"/>
        <color rgb="FFFF7128"/>
        <color rgb="FFFFEF9C"/>
      </colorScale>
    </cfRule>
  </conditionalFormatting>
  <conditionalFormatting sqref="C24">
    <cfRule type="colorScale" priority="33">
      <colorScale>
        <cfvo type="min"/>
        <cfvo type="max"/>
        <color rgb="FFFF7128"/>
        <color rgb="FFFFEF9C"/>
      </colorScale>
    </cfRule>
  </conditionalFormatting>
  <conditionalFormatting sqref="C26:C27">
    <cfRule type="colorScale" priority="32">
      <colorScale>
        <cfvo type="min"/>
        <cfvo type="max"/>
        <color rgb="FFFF7128"/>
        <color rgb="FFFFEF9C"/>
      </colorScale>
    </cfRule>
  </conditionalFormatting>
  <conditionalFormatting sqref="C20:C23">
    <cfRule type="colorScale" priority="31">
      <colorScale>
        <cfvo type="min"/>
        <cfvo type="max"/>
        <color rgb="FFFF7128"/>
        <color rgb="FFFFEF9C"/>
      </colorScale>
    </cfRule>
  </conditionalFormatting>
  <conditionalFormatting sqref="C29:C32">
    <cfRule type="colorScale" priority="30">
      <colorScale>
        <cfvo type="min"/>
        <cfvo type="max"/>
        <color rgb="FFFF7128"/>
        <color rgb="FFFFEF9C"/>
      </colorScale>
    </cfRule>
  </conditionalFormatting>
  <conditionalFormatting sqref="C28">
    <cfRule type="colorScale" priority="29">
      <colorScale>
        <cfvo type="min"/>
        <cfvo type="max"/>
        <color rgb="FFFF7128"/>
        <color rgb="FFFFEF9C"/>
      </colorScale>
    </cfRule>
  </conditionalFormatting>
  <conditionalFormatting sqref="C28">
    <cfRule type="colorScale" priority="28">
      <colorScale>
        <cfvo type="min"/>
        <cfvo type="max"/>
        <color rgb="FFFF7128"/>
        <color rgb="FFFFEF9C"/>
      </colorScale>
    </cfRule>
  </conditionalFormatting>
  <conditionalFormatting sqref="C33">
    <cfRule type="colorScale" priority="27">
      <colorScale>
        <cfvo type="min"/>
        <cfvo type="max"/>
        <color rgb="FFFF7128"/>
        <color rgb="FFFFEF9C"/>
      </colorScale>
    </cfRule>
  </conditionalFormatting>
  <conditionalFormatting sqref="C33">
    <cfRule type="colorScale" priority="26">
      <colorScale>
        <cfvo type="min"/>
        <cfvo type="max"/>
        <color rgb="FFFF7128"/>
        <color rgb="FFFFEF9C"/>
      </colorScale>
    </cfRule>
  </conditionalFormatting>
  <conditionalFormatting sqref="C36">
    <cfRule type="colorScale" priority="25">
      <colorScale>
        <cfvo type="min"/>
        <cfvo type="max"/>
        <color rgb="FFFF7128"/>
        <color rgb="FFFFEF9C"/>
      </colorScale>
    </cfRule>
  </conditionalFormatting>
  <conditionalFormatting sqref="C37">
    <cfRule type="colorScale" priority="24">
      <colorScale>
        <cfvo type="min"/>
        <cfvo type="max"/>
        <color rgb="FFFF7128"/>
        <color rgb="FFFFEF9C"/>
      </colorScale>
    </cfRule>
  </conditionalFormatting>
  <conditionalFormatting sqref="C36">
    <cfRule type="colorScale" priority="23">
      <colorScale>
        <cfvo type="min"/>
        <cfvo type="max"/>
        <color rgb="FFFF7128"/>
        <color rgb="FFFFEF9C"/>
      </colorScale>
    </cfRule>
  </conditionalFormatting>
  <conditionalFormatting sqref="C37">
    <cfRule type="colorScale" priority="22">
      <colorScale>
        <cfvo type="min"/>
        <cfvo type="max"/>
        <color rgb="FFFF7128"/>
        <color rgb="FFFFEF9C"/>
      </colorScale>
    </cfRule>
  </conditionalFormatting>
  <conditionalFormatting sqref="C38">
    <cfRule type="colorScale" priority="21">
      <colorScale>
        <cfvo type="min"/>
        <cfvo type="max"/>
        <color rgb="FFFF7128"/>
        <color rgb="FFFFEF9C"/>
      </colorScale>
    </cfRule>
  </conditionalFormatting>
  <conditionalFormatting sqref="C38">
    <cfRule type="colorScale" priority="20">
      <colorScale>
        <cfvo type="min"/>
        <cfvo type="max"/>
        <color rgb="FFFF7128"/>
        <color rgb="FFFFEF9C"/>
      </colorScale>
    </cfRule>
  </conditionalFormatting>
  <conditionalFormatting sqref="C34">
    <cfRule type="colorScale" priority="19">
      <colorScale>
        <cfvo type="min"/>
        <cfvo type="max"/>
        <color rgb="FFFF7128"/>
        <color rgb="FFFFEF9C"/>
      </colorScale>
    </cfRule>
  </conditionalFormatting>
  <conditionalFormatting sqref="C35">
    <cfRule type="colorScale" priority="18">
      <colorScale>
        <cfvo type="min"/>
        <cfvo type="max"/>
        <color rgb="FFFF7128"/>
        <color rgb="FFFFEF9C"/>
      </colorScale>
    </cfRule>
  </conditionalFormatting>
  <conditionalFormatting sqref="C39">
    <cfRule type="colorScale" priority="17">
      <colorScale>
        <cfvo type="min"/>
        <cfvo type="max"/>
        <color rgb="FFFF7128"/>
        <color rgb="FFFFEF9C"/>
      </colorScale>
    </cfRule>
  </conditionalFormatting>
  <conditionalFormatting sqref="C40:C41">
    <cfRule type="colorScale" priority="16">
      <colorScale>
        <cfvo type="min"/>
        <cfvo type="max"/>
        <color rgb="FFFF7128"/>
        <color rgb="FFFFEF9C"/>
      </colorScale>
    </cfRule>
  </conditionalFormatting>
  <conditionalFormatting sqref="C42">
    <cfRule type="colorScale" priority="15">
      <colorScale>
        <cfvo type="min"/>
        <cfvo type="max"/>
        <color rgb="FFFF7128"/>
        <color rgb="FFFFEF9C"/>
      </colorScale>
    </cfRule>
  </conditionalFormatting>
  <conditionalFormatting sqref="C43">
    <cfRule type="colorScale" priority="14">
      <colorScale>
        <cfvo type="min"/>
        <cfvo type="max"/>
        <color rgb="FFFF7128"/>
        <color rgb="FFFFEF9C"/>
      </colorScale>
    </cfRule>
  </conditionalFormatting>
  <conditionalFormatting sqref="C44">
    <cfRule type="colorScale" priority="13">
      <colorScale>
        <cfvo type="min"/>
        <cfvo type="max"/>
        <color rgb="FFFF7128"/>
        <color rgb="FFFFEF9C"/>
      </colorScale>
    </cfRule>
  </conditionalFormatting>
  <conditionalFormatting sqref="C50">
    <cfRule type="colorScale" priority="12">
      <colorScale>
        <cfvo type="min"/>
        <cfvo type="max"/>
        <color rgb="FFFF7128"/>
        <color rgb="FFFFEF9C"/>
      </colorScale>
    </cfRule>
  </conditionalFormatting>
  <conditionalFormatting sqref="C45:C47">
    <cfRule type="colorScale" priority="11">
      <colorScale>
        <cfvo type="min"/>
        <cfvo type="max"/>
        <color rgb="FFFF7128"/>
        <color rgb="FFFFEF9C"/>
      </colorScale>
    </cfRule>
  </conditionalFormatting>
  <conditionalFormatting sqref="C54">
    <cfRule type="colorScale" priority="10">
      <colorScale>
        <cfvo type="min"/>
        <cfvo type="max"/>
        <color rgb="FFFF7128"/>
        <color rgb="FFFFEF9C"/>
      </colorScale>
    </cfRule>
  </conditionalFormatting>
  <conditionalFormatting sqref="C60">
    <cfRule type="colorScale" priority="9">
      <colorScale>
        <cfvo type="min"/>
        <cfvo type="max"/>
        <color rgb="FFFF7128"/>
        <color rgb="FFFFEF9C"/>
      </colorScale>
    </cfRule>
  </conditionalFormatting>
  <conditionalFormatting sqref="C52">
    <cfRule type="colorScale" priority="8">
      <colorScale>
        <cfvo type="min"/>
        <cfvo type="max"/>
        <color rgb="FFFF7128"/>
        <color rgb="FFFFEF9C"/>
      </colorScale>
    </cfRule>
  </conditionalFormatting>
  <conditionalFormatting sqref="C53">
    <cfRule type="colorScale" priority="7">
      <colorScale>
        <cfvo type="min"/>
        <cfvo type="max"/>
        <color rgb="FFFF7128"/>
        <color rgb="FFFFEF9C"/>
      </colorScale>
    </cfRule>
  </conditionalFormatting>
  <conditionalFormatting sqref="C55">
    <cfRule type="colorScale" priority="6">
      <colorScale>
        <cfvo type="min"/>
        <cfvo type="max"/>
        <color rgb="FFFF7128"/>
        <color rgb="FFFFEF9C"/>
      </colorScale>
    </cfRule>
  </conditionalFormatting>
  <conditionalFormatting sqref="C56">
    <cfRule type="colorScale" priority="5">
      <colorScale>
        <cfvo type="min"/>
        <cfvo type="max"/>
        <color rgb="FFFF7128"/>
        <color rgb="FFFFEF9C"/>
      </colorScale>
    </cfRule>
  </conditionalFormatting>
  <conditionalFormatting sqref="C51">
    <cfRule type="colorScale" priority="3">
      <colorScale>
        <cfvo type="min"/>
        <cfvo type="max"/>
        <color rgb="FFFF7128"/>
        <color rgb="FFFFEF9C"/>
      </colorScale>
    </cfRule>
  </conditionalFormatting>
  <conditionalFormatting sqref="C61:C66 C19 C2:C3">
    <cfRule type="colorScale" priority="77">
      <colorScale>
        <cfvo type="min"/>
        <cfvo type="max"/>
        <color rgb="FFFF7128"/>
        <color rgb="FFFFEF9C"/>
      </colorScale>
    </cfRule>
  </conditionalFormatting>
  <conditionalFormatting sqref="C49">
    <cfRule type="colorScale" priority="2">
      <colorScale>
        <cfvo type="min"/>
        <cfvo type="max"/>
        <color rgb="FFFF7128"/>
        <color rgb="FFFFEF9C"/>
      </colorScale>
    </cfRule>
  </conditionalFormatting>
  <conditionalFormatting sqref="C48">
    <cfRule type="colorScale" priority="1">
      <colorScale>
        <cfvo type="min"/>
        <cfvo type="max"/>
        <color rgb="FFFF7128"/>
        <color rgb="FFFFEF9C"/>
      </colorScale>
    </cfRule>
  </conditionalFormatting>
  <conditionalFormatting sqref="C57:C59">
    <cfRule type="colorScale" priority="78">
      <colorScale>
        <cfvo type="min"/>
        <cfvo type="max"/>
        <color rgb="FFFF7128"/>
        <color rgb="FFFFEF9C"/>
      </colorScale>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2338389ABF1754D823251C603F48035" ma:contentTypeVersion="12" ma:contentTypeDescription="Crear nuevo documento." ma:contentTypeScope="" ma:versionID="113bca5c278ee45eae6c3e6f5dc786ac">
  <xsd:schema xmlns:xsd="http://www.w3.org/2001/XMLSchema" xmlns:xs="http://www.w3.org/2001/XMLSchema" xmlns:p="http://schemas.microsoft.com/office/2006/metadata/properties" xmlns:ns2="c47cd356-e488-4421-8a60-5c2c07b0ff89" xmlns:ns3="d75e91fc-61f1-4d9d-8f7a-04e1384de594" targetNamespace="http://schemas.microsoft.com/office/2006/metadata/properties" ma:root="true" ma:fieldsID="29a576da8a0815eba256ef9fb31d9863" ns2:_="" ns3:_="">
    <xsd:import namespace="c47cd356-e488-4421-8a60-5c2c07b0ff89"/>
    <xsd:import namespace="d75e91fc-61f1-4d9d-8f7a-04e1384de59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7cd356-e488-4421-8a60-5c2c07b0ff89"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5e91fc-61f1-4d9d-8f7a-04e1384de59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EBA834-0F7C-4CA4-B01F-FD8842180E61}">
  <ds:schemaRefs>
    <ds:schemaRef ds:uri="http://schemas.microsoft.com/sharepoint/v3/contenttype/forms"/>
  </ds:schemaRefs>
</ds:datastoreItem>
</file>

<file path=customXml/itemProps2.xml><?xml version="1.0" encoding="utf-8"?>
<ds:datastoreItem xmlns:ds="http://schemas.openxmlformats.org/officeDocument/2006/customXml" ds:itemID="{D78733EE-A2C9-4826-A44B-4828CBA0E0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7cd356-e488-4421-8a60-5c2c07b0ff89"/>
    <ds:schemaRef ds:uri="d75e91fc-61f1-4d9d-8f7a-04e1384de5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1241DE-5A91-4604-BE44-AE390CE40436}">
  <ds:schemaRefs>
    <ds:schemaRef ds:uri="d75e91fc-61f1-4d9d-8f7a-04e1384de594"/>
    <ds:schemaRef ds:uri="http://schemas.microsoft.com/office/2006/metadata/properties"/>
    <ds:schemaRef ds:uri="http://purl.org/dc/terms/"/>
    <ds:schemaRef ds:uri="http://purl.org/dc/elements/1.1/"/>
    <ds:schemaRef ds:uri="c47cd356-e488-4421-8a60-5c2c07b0ff89"/>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1_Formación</vt:lpstr>
      <vt:lpstr>2_Nuevo conocimiento</vt:lpstr>
      <vt:lpstr>3_Innovación</vt:lpstr>
      <vt:lpstr>4_Divulgación</vt:lpstr>
      <vt:lpstr>5_Formación Complementaria</vt:lpstr>
      <vt:lpstr>6_Inglés</vt:lpstr>
      <vt:lpstr>Ficha análisis histórico</vt:lpstr>
      <vt:lpstr>Criterios_Nuevo2020</vt:lpstr>
      <vt:lpstr>'Ficha análisis histórico'!Área_de_impresión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Eliana Vallejo Giraldo</dc:creator>
  <cp:lastModifiedBy>elianavg</cp:lastModifiedBy>
  <cp:lastPrinted>2018-10-02T20:49:38Z</cp:lastPrinted>
  <dcterms:created xsi:type="dcterms:W3CDTF">2018-10-02T20:44:00Z</dcterms:created>
  <dcterms:modified xsi:type="dcterms:W3CDTF">2020-11-03T16:16:37Z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0x01010012338389ABF1754D823251C603F48035</vt:lpwstr>
  </property>
</Properties>
</file>